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2年度\第61回三地区\"/>
    </mc:Choice>
  </mc:AlternateContent>
  <xr:revisionPtr revIDLastSave="0" documentId="13_ncr:1_{EC1031DF-5D8F-428F-BA5E-00E70ECF56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6" i="8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E37" i="8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89" i="6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D4" i="4"/>
  <c r="J7" i="4"/>
  <c r="W7" i="4" s="1"/>
  <c r="AJ7" i="4" s="1"/>
  <c r="J6" i="4"/>
  <c r="W6" i="4" s="1"/>
  <c r="AJ6" i="4" s="1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<sst xmlns="http://schemas.openxmlformats.org/spreadsheetml/2006/main" count="511" uniqueCount="140">
  <si>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</si>
  <si>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</si>
  <si>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</si>
  <si>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</si>
  <si>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</si>
  <si>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</si>
  <si>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</si>
  <si>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</si>
  <si>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</si>
  <si>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</si>
  <si>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</si>
  <si>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</si>
  <si>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</si>
  <si>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</si>
  <si>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</si>
  <si>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</si>
  <si>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</si>
  <si>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</si>
  <si>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</si>
  <si>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</si>
  <si>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</si>
  <si>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</si>
  <si>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</si>
  <si>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</si>
  <si>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</si>
  <si>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</si>
  <si>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</si>
  <si>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</si>
  <si>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</si>
  <si>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</si>
  <si>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</si>
  <si>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</si>
  <si>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</si>
  <si>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</si>
  <si>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</si>
  <si>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</si>
  <si>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</si>
  <si>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</si>
  <si>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</si>
  <si>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</si>
  <si>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</si>
  <si>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</si>
  <si>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</si>
  <si>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</si>
  <si>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</si>
  <si>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</si>
  <si>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</si>
  <si>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</si>
  <si>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</si>
  <si>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</si>
  <si>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</si>
  <si>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</si>
  <si>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</si>
  <si>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</si>
  <si>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</si>
  <si>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</si>
  <si>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</si>
  <si>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</si>
  <si>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</si>
  <si>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</si>
  <si>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</si>
  <si>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</si>
  <si>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</si>
  <si>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</si>
  <si>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</si>
  <si>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</si>
  <si>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</si>
  <si>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</si>
  <si>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</si>
  <si>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</si>
  <si>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</si>
  <si>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</si>
  <si>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</si>
  <si>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</si>
  <si>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</si>
  <si>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</si>
  <si>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</si>
  <si>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</si>
  <si>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</si>
  <si>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</si>
  <si>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</si>
  <si>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</si>
  <si>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</si>
  <si>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</si>
  <si>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</si>
  <si>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</si>
  <si>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</si>
  <si>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</si>
  <si>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</si>
  <si>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</si>
  <si>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</si>
  <si>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</si>
  <si>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</si>
  <si>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</si>
  <si>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</si>
  <si>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</si>
  <si>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</si>
  <si>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</si>
  <si>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</si>
  <si>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</si>
  <si>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</si>
  <si>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</si>
  <si>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</si>
  <si>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</si>
  <si>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</si>
  <si>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</si>
  <si>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</si>
  <si>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</si>
  <si>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</si>
  <si>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</si>
  <si>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</si>
  <si>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</si>
  <si>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</si>
  <si>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</si>
  <si>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</si>
  <si>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</si>
  <si>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</si>
  <si>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</si>
  <si>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</si>
  <si>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</si>
  <si>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</si>
  <si>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</si>
  <si>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</si>
  <si>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</si>
  <si>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</si>
  <si>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</si>
  <si>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</si>
  <si>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</si>
  <si>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</si>
  <si>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</si>
  <si>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</si>
  <si>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</si>
  <si>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</si>
  <si>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</si>
  <si>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</si>
  <si>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</si>
  <si>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</si>
  <si>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第61回　中国四国九州学生バドミントン選手権大会　参加登録料納入表</t>
    <rPh sb="25" eb="27">
      <t>サンカ</t>
    </rPh>
    <rPh sb="27" eb="29">
      <t>トウロク</t>
    </rPh>
    <rPh sb="29" eb="30">
      <t>リョウ</t>
    </rPh>
    <rPh sb="30" eb="32">
      <t>ノウニュウ</t>
    </rPh>
    <rPh sb="32" eb="33">
      <t>ヒョウ</t>
    </rPh>
    <phoneticPr fontId="1"/>
  </si>
  <si>
    <t>第61回　中国四国九州学生バドミントン選手権大会　男子参加名簿</t>
    <rPh sb="5" eb="7">
      <t>チュウゴク</t>
    </rPh>
    <rPh sb="7" eb="9">
      <t>シコク</t>
    </rPh>
    <rPh sb="25" eb="27">
      <t>ダンシ</t>
    </rPh>
    <phoneticPr fontId="1"/>
  </si>
  <si>
    <t>データ記入後のExcelファイル名を "三地区_〇〇.xlsx" として，九州学連ＨＰのお問い合わせページより添付送信を行ってください（○○は大学名，大学名の前にはアンダーバーを入力）</t>
    <rPh sb="3" eb="5">
      <t>キニュウ</t>
    </rPh>
    <rPh sb="5" eb="6">
      <t>ゴ</t>
    </rPh>
    <rPh sb="16" eb="17">
      <t>メイ</t>
    </rPh>
    <rPh sb="20" eb="23">
      <t>サンチク</t>
    </rPh>
    <rPh sb="37" eb="39">
      <t>キュウシュウ</t>
    </rPh>
    <rPh sb="39" eb="41">
      <t>ガクレン</t>
    </rPh>
    <rPh sb="45" eb="46">
      <t>ト</t>
    </rPh>
    <rPh sb="47" eb="48">
      <t>ア</t>
    </rPh>
    <rPh sb="55" eb="57">
      <t>テンプ</t>
    </rPh>
    <rPh sb="57" eb="59">
      <t>ソウシン</t>
    </rPh>
    <rPh sb="60" eb="61">
      <t>オコナ</t>
    </rPh>
    <rPh sb="71" eb="74">
      <t>ダイガクメイ</t>
    </rPh>
    <rPh sb="75" eb="78">
      <t>ダイガクメイ</t>
    </rPh>
    <rPh sb="79" eb="80">
      <t>マエ</t>
    </rPh>
    <rPh sb="89" eb="9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</si>
</sst>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/>
    <xf numFmtId="0" fontId="22" fillId="0" borderId="0" xfId="0" applyFo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10" fillId="0" borderId="52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justifyLastLine="1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51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28</xdr:row>
      <xdr:rowOff>0</xdr:rowOff>
    </xdr:from>
    <xdr:to>
      <xdr:col>18</xdr:col>
      <xdr:colOff>22412</xdr:colOff>
      <xdr:row>31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02559" y="8426824"/>
          <a:ext cx="5995147" cy="580464"/>
          <a:chOff x="8324851" y="5372100"/>
          <a:chExt cx="5591175" cy="609600"/>
        </a:xfrm>
      </xdr:grpSpPr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324851" y="5372100"/>
            <a:ext cx="5591175" cy="609600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324851" y="5430523"/>
            <a:ext cx="5591174" cy="492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振込先は参加申込要項を見て、中四国学生バドミントン連盟の口座に振り込むこと。</a:t>
            </a:r>
            <a:endParaRPr lang="en-US" altLang="ja-JP" sz="1100" b="1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その際、支払人は大学名とする。（例：○○大学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workbookViewId="0">
      <selection activeCell="D11" sqref="D11"/>
    </sheetView>
  </sheetViews>
  <sheetFormatPr defaultRowHeight="13.5" x14ac:dyDescent="0.15"/>
  <cols>
    <col min="2" max="2" width="14.125" customWidth="1"/>
    <col min="3" max="3" width="4.625" customWidth="1"/>
    <col min="4" max="4" width="131.375" customWidth="1"/>
  </cols>
  <sheetData>
    <row r="2" spans="1:5" ht="20.25" customHeight="1" x14ac:dyDescent="0.15">
      <c r="A2" s="2"/>
      <c r="B2" s="107" t="s">
        <v>129</v>
      </c>
      <c r="C2" s="2"/>
      <c r="D2" s="2"/>
      <c r="E2" s="2"/>
    </row>
    <row r="3" spans="1:5" ht="30" customHeight="1" x14ac:dyDescent="0.15">
      <c r="A3" s="2"/>
      <c r="B3" s="116" t="s">
        <v>65</v>
      </c>
      <c r="C3" s="116"/>
      <c r="D3" s="116"/>
      <c r="E3" s="2"/>
    </row>
    <row r="4" spans="1:5" ht="20.25" customHeight="1" x14ac:dyDescent="0.15">
      <c r="A4" s="2"/>
      <c r="B4" s="107"/>
      <c r="C4" s="2"/>
      <c r="D4" s="62" t="s">
        <v>127</v>
      </c>
      <c r="E4" s="2"/>
    </row>
    <row r="5" spans="1:5" s="2" customFormat="1" ht="20.25" customHeight="1" x14ac:dyDescent="0.15">
      <c r="B5" s="63" t="s">
        <v>49</v>
      </c>
      <c r="C5" s="63"/>
      <c r="D5" s="63" t="s">
        <v>50</v>
      </c>
    </row>
    <row r="6" spans="1:5" s="2" customFormat="1" ht="25.15" customHeight="1" x14ac:dyDescent="0.15">
      <c r="B6" s="117" t="s">
        <v>64</v>
      </c>
      <c r="C6" s="63">
        <v>1</v>
      </c>
      <c r="D6" s="64" t="s">
        <v>51</v>
      </c>
    </row>
    <row r="7" spans="1:5" s="2" customFormat="1" ht="25.15" customHeight="1" x14ac:dyDescent="0.15">
      <c r="B7" s="118"/>
      <c r="C7" s="63">
        <v>2</v>
      </c>
      <c r="D7" s="65" t="s">
        <v>52</v>
      </c>
    </row>
    <row r="8" spans="1:5" s="2" customFormat="1" ht="25.15" customHeight="1" x14ac:dyDescent="0.15">
      <c r="B8" s="118"/>
      <c r="C8" s="63">
        <v>3</v>
      </c>
      <c r="D8" s="64" t="s">
        <v>53</v>
      </c>
    </row>
    <row r="9" spans="1:5" s="2" customFormat="1" ht="25.15" customHeight="1" x14ac:dyDescent="0.15">
      <c r="B9" s="118"/>
      <c r="C9" s="63">
        <v>4</v>
      </c>
      <c r="D9" s="64" t="s">
        <v>66</v>
      </c>
    </row>
    <row r="10" spans="1:5" s="2" customFormat="1" ht="25.15" customHeight="1" x14ac:dyDescent="0.15">
      <c r="B10" s="118"/>
      <c r="C10" s="63">
        <v>5</v>
      </c>
      <c r="D10" s="64" t="s">
        <v>68</v>
      </c>
    </row>
    <row r="11" spans="1:5" s="2" customFormat="1" ht="25.15" customHeight="1" x14ac:dyDescent="0.15">
      <c r="B11" s="117" t="s">
        <v>54</v>
      </c>
      <c r="C11" s="63">
        <v>1</v>
      </c>
      <c r="D11" s="64" t="s">
        <v>123</v>
      </c>
    </row>
    <row r="12" spans="1:5" s="2" customFormat="1" ht="25.15" customHeight="1" x14ac:dyDescent="0.15">
      <c r="B12" s="117"/>
      <c r="C12" s="63">
        <v>2</v>
      </c>
      <c r="D12" s="64" t="s">
        <v>55</v>
      </c>
    </row>
    <row r="13" spans="1:5" s="2" customFormat="1" ht="25.15" customHeight="1" x14ac:dyDescent="0.15">
      <c r="B13" s="117"/>
      <c r="C13" s="63">
        <v>3</v>
      </c>
      <c r="D13" s="64" t="s">
        <v>56</v>
      </c>
    </row>
    <row r="14" spans="1:5" s="2" customFormat="1" ht="25.15" customHeight="1" x14ac:dyDescent="0.15">
      <c r="B14" s="117"/>
      <c r="C14" s="63">
        <v>4</v>
      </c>
      <c r="D14" s="64" t="s">
        <v>124</v>
      </c>
    </row>
    <row r="15" spans="1:5" s="2" customFormat="1" ht="25.15" customHeight="1" x14ac:dyDescent="0.15">
      <c r="B15" s="118" t="s">
        <v>57</v>
      </c>
      <c r="C15" s="63">
        <v>1</v>
      </c>
      <c r="D15" s="64" t="s">
        <v>58</v>
      </c>
    </row>
    <row r="16" spans="1:5" s="2" customFormat="1" ht="25.15" customHeight="1" x14ac:dyDescent="0.15">
      <c r="B16" s="118"/>
      <c r="C16" s="63">
        <v>2</v>
      </c>
      <c r="D16" s="64" t="s">
        <v>125</v>
      </c>
    </row>
    <row r="17" spans="2:4" s="2" customFormat="1" x14ac:dyDescent="0.15"/>
    <row r="18" spans="2:4" s="2" customFormat="1" x14ac:dyDescent="0.15"/>
    <row r="19" spans="2:4" s="2" customFormat="1" ht="20.25" customHeight="1" x14ac:dyDescent="0.15">
      <c r="B19" s="107" t="s">
        <v>128</v>
      </c>
    </row>
    <row r="20" spans="2:4" s="2" customFormat="1" ht="25.15" customHeight="1" x14ac:dyDescent="0.15">
      <c r="B20" s="269" t="s">
        <v>139</v>
      </c>
      <c r="C20" s="270"/>
      <c r="D20" s="271"/>
    </row>
    <row r="21" spans="2:4" s="2" customFormat="1" ht="20.25" customHeight="1" x14ac:dyDescent="0.15"/>
    <row r="22" spans="2:4" s="2" customFormat="1" ht="18.75" x14ac:dyDescent="0.15">
      <c r="B22" s="105" t="s">
        <v>59</v>
      </c>
      <c r="C22" s="106"/>
      <c r="D22" s="105" t="s">
        <v>126</v>
      </c>
    </row>
    <row r="23" spans="2:4" s="2" customFormat="1" x14ac:dyDescent="0.15"/>
    <row r="24" spans="2:4" s="2" customFormat="1" x14ac:dyDescent="0.15"/>
    <row r="25" spans="2:4" s="2" customFormat="1" x14ac:dyDescent="0.15"/>
    <row r="26" spans="2:4" s="2" customFormat="1" x14ac:dyDescent="0.15"/>
    <row r="27" spans="2:4" s="2" customFormat="1" x14ac:dyDescent="0.1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37"/>
  <sheetViews>
    <sheetView zoomScaleNormal="100" workbookViewId="0">
      <selection activeCell="C1" sqref="C1:M1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32" t="s">
        <v>138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2:13" ht="18" thickBot="1" x14ac:dyDescent="0.25">
      <c r="C2" s="1"/>
    </row>
    <row r="3" spans="2:13" ht="20.25" customHeight="1" x14ac:dyDescent="0.15">
      <c r="B3" s="133" t="s">
        <v>0</v>
      </c>
      <c r="C3" s="134"/>
      <c r="D3" s="119"/>
      <c r="E3" s="120"/>
      <c r="F3" s="154" t="s">
        <v>1</v>
      </c>
      <c r="G3" s="134"/>
      <c r="H3" s="155"/>
      <c r="I3" s="154"/>
      <c r="J3" s="134"/>
      <c r="K3" s="134"/>
      <c r="L3" s="134"/>
      <c r="M3" s="168"/>
    </row>
    <row r="4" spans="2:13" s="2" customFormat="1" ht="15" customHeight="1" x14ac:dyDescent="0.15">
      <c r="B4" s="135" t="s">
        <v>2</v>
      </c>
      <c r="C4" s="136"/>
      <c r="D4" s="69" t="s">
        <v>3</v>
      </c>
      <c r="E4" s="88"/>
      <c r="F4" s="156" t="s">
        <v>60</v>
      </c>
      <c r="G4" s="136"/>
      <c r="H4" s="157"/>
      <c r="I4" s="125" t="s">
        <v>3</v>
      </c>
      <c r="J4" s="126"/>
      <c r="K4" s="160"/>
      <c r="L4" s="160"/>
      <c r="M4" s="161"/>
    </row>
    <row r="5" spans="2:13" s="2" customFormat="1" ht="20.25" customHeight="1" x14ac:dyDescent="0.15">
      <c r="B5" s="137"/>
      <c r="C5" s="127"/>
      <c r="D5" s="121"/>
      <c r="E5" s="122"/>
      <c r="F5" s="123"/>
      <c r="G5" s="127"/>
      <c r="H5" s="124"/>
      <c r="I5" s="121"/>
      <c r="J5" s="162"/>
      <c r="K5" s="162"/>
      <c r="L5" s="162"/>
      <c r="M5" s="163"/>
    </row>
    <row r="6" spans="2:13" s="2" customFormat="1" ht="20.25" customHeight="1" x14ac:dyDescent="0.15">
      <c r="B6" s="137"/>
      <c r="C6" s="127"/>
      <c r="D6" s="123"/>
      <c r="E6" s="124"/>
      <c r="F6" s="123"/>
      <c r="G6" s="127"/>
      <c r="H6" s="124"/>
      <c r="I6" s="123" t="s">
        <v>61</v>
      </c>
      <c r="J6" s="127"/>
      <c r="K6" s="164"/>
      <c r="L6" s="164"/>
      <c r="M6" s="165"/>
    </row>
    <row r="7" spans="2:13" s="3" customFormat="1" ht="20.25" customHeight="1" thickBot="1" x14ac:dyDescent="0.2">
      <c r="B7" s="138"/>
      <c r="C7" s="139"/>
      <c r="D7" s="104" t="s">
        <v>122</v>
      </c>
      <c r="E7" s="89"/>
      <c r="F7" s="158"/>
      <c r="G7" s="139"/>
      <c r="H7" s="159"/>
      <c r="I7" s="158" t="s">
        <v>62</v>
      </c>
      <c r="J7" s="139"/>
      <c r="K7" s="166"/>
      <c r="L7" s="166"/>
      <c r="M7" s="167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63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29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0" t="s">
        <v>48</v>
      </c>
      <c r="D18" s="141"/>
      <c r="E18" s="145"/>
      <c r="F18" s="146"/>
      <c r="G18" s="147"/>
      <c r="H18" s="151" t="s">
        <v>6</v>
      </c>
      <c r="I18" s="152"/>
      <c r="J18" s="141"/>
      <c r="K18" s="169"/>
      <c r="L18" s="170"/>
      <c r="M18" s="171"/>
      <c r="P18" s="140" t="s">
        <v>91</v>
      </c>
      <c r="Q18" s="141"/>
      <c r="R18" s="145">
        <f>E18</f>
        <v>0</v>
      </c>
      <c r="S18" s="146"/>
      <c r="T18" s="147"/>
      <c r="U18" s="151" t="s">
        <v>6</v>
      </c>
      <c r="V18" s="152"/>
      <c r="W18" s="141"/>
      <c r="X18" s="169">
        <f>K18</f>
        <v>0</v>
      </c>
      <c r="Y18" s="170"/>
      <c r="Z18" s="171"/>
      <c r="AC18" s="140" t="s">
        <v>91</v>
      </c>
      <c r="AD18" s="141"/>
      <c r="AE18" s="145">
        <f>E18</f>
        <v>0</v>
      </c>
      <c r="AF18" s="146"/>
      <c r="AG18" s="147"/>
      <c r="AH18" s="151" t="s">
        <v>6</v>
      </c>
      <c r="AI18" s="152"/>
      <c r="AJ18" s="141"/>
      <c r="AK18" s="169">
        <f>K18</f>
        <v>0</v>
      </c>
      <c r="AL18" s="170"/>
      <c r="AM18" s="171"/>
    </row>
    <row r="19" spans="3:40" ht="20.25" customHeight="1" x14ac:dyDescent="0.15">
      <c r="C19" s="142" t="s">
        <v>7</v>
      </c>
      <c r="D19" s="129"/>
      <c r="E19" s="148"/>
      <c r="F19" s="149"/>
      <c r="G19" s="150"/>
      <c r="H19" s="128" t="s">
        <v>7</v>
      </c>
      <c r="I19" s="153"/>
      <c r="J19" s="129"/>
      <c r="K19" s="172"/>
      <c r="L19" s="173"/>
      <c r="M19" s="174"/>
      <c r="P19" s="142" t="s">
        <v>7</v>
      </c>
      <c r="Q19" s="129"/>
      <c r="R19" s="148">
        <f>E19</f>
        <v>0</v>
      </c>
      <c r="S19" s="149"/>
      <c r="T19" s="150"/>
      <c r="U19" s="128" t="s">
        <v>7</v>
      </c>
      <c r="V19" s="153"/>
      <c r="W19" s="129"/>
      <c r="X19" s="172">
        <f>K19</f>
        <v>0</v>
      </c>
      <c r="Y19" s="173"/>
      <c r="Z19" s="174"/>
      <c r="AC19" s="142" t="s">
        <v>7</v>
      </c>
      <c r="AD19" s="129"/>
      <c r="AE19" s="148">
        <f>E19</f>
        <v>0</v>
      </c>
      <c r="AF19" s="149"/>
      <c r="AG19" s="150"/>
      <c r="AH19" s="128" t="s">
        <v>7</v>
      </c>
      <c r="AI19" s="153"/>
      <c r="AJ19" s="129"/>
      <c r="AK19" s="172">
        <f>K19</f>
        <v>0</v>
      </c>
      <c r="AL19" s="173"/>
      <c r="AM19" s="174"/>
    </row>
    <row r="20" spans="3:40" ht="20.25" customHeight="1" thickBot="1" x14ac:dyDescent="0.2">
      <c r="C20" s="142" t="s">
        <v>8</v>
      </c>
      <c r="D20" s="129"/>
      <c r="E20" s="148"/>
      <c r="F20" s="149"/>
      <c r="G20" s="150"/>
      <c r="H20" s="128" t="s">
        <v>9</v>
      </c>
      <c r="I20" s="153"/>
      <c r="J20" s="129"/>
      <c r="K20" s="172"/>
      <c r="L20" s="173"/>
      <c r="M20" s="174"/>
      <c r="P20" s="142" t="s">
        <v>8</v>
      </c>
      <c r="Q20" s="129"/>
      <c r="R20" s="148">
        <f>E20</f>
        <v>0</v>
      </c>
      <c r="S20" s="149"/>
      <c r="T20" s="150"/>
      <c r="U20" s="128" t="s">
        <v>9</v>
      </c>
      <c r="V20" s="153"/>
      <c r="W20" s="129"/>
      <c r="X20" s="172">
        <f>K20</f>
        <v>0</v>
      </c>
      <c r="Y20" s="173"/>
      <c r="Z20" s="174"/>
      <c r="AC20" s="142" t="s">
        <v>8</v>
      </c>
      <c r="AD20" s="129"/>
      <c r="AE20" s="148">
        <f>E20</f>
        <v>0</v>
      </c>
      <c r="AF20" s="149"/>
      <c r="AG20" s="150"/>
      <c r="AH20" s="128" t="s">
        <v>9</v>
      </c>
      <c r="AI20" s="153"/>
      <c r="AJ20" s="129"/>
      <c r="AK20" s="172">
        <f>K20</f>
        <v>0</v>
      </c>
      <c r="AL20" s="173"/>
      <c r="AM20" s="174"/>
    </row>
    <row r="21" spans="3:40" ht="13.5" customHeight="1" x14ac:dyDescent="0.15">
      <c r="C21" s="143" t="s">
        <v>10</v>
      </c>
      <c r="D21" s="180" t="s">
        <v>11</v>
      </c>
      <c r="E21" s="181"/>
      <c r="F21" s="184" t="s">
        <v>12</v>
      </c>
      <c r="G21" s="172" t="s">
        <v>26</v>
      </c>
      <c r="H21" s="173"/>
      <c r="I21" s="173"/>
      <c r="J21" s="172" t="s">
        <v>27</v>
      </c>
      <c r="K21" s="173"/>
      <c r="L21" s="179"/>
      <c r="M21" s="175" t="s">
        <v>28</v>
      </c>
      <c r="N21" s="177" t="s">
        <v>14</v>
      </c>
      <c r="P21" s="143" t="s">
        <v>10</v>
      </c>
      <c r="Q21" s="180" t="s">
        <v>11</v>
      </c>
      <c r="R21" s="181"/>
      <c r="S21" s="184" t="s">
        <v>12</v>
      </c>
      <c r="T21" s="172" t="s">
        <v>26</v>
      </c>
      <c r="U21" s="173"/>
      <c r="V21" s="173"/>
      <c r="W21" s="172" t="s">
        <v>27</v>
      </c>
      <c r="X21" s="173"/>
      <c r="Y21" s="179"/>
      <c r="Z21" s="175" t="s">
        <v>28</v>
      </c>
      <c r="AA21" s="177" t="s">
        <v>14</v>
      </c>
      <c r="AC21" s="143" t="s">
        <v>10</v>
      </c>
      <c r="AD21" s="180" t="s">
        <v>11</v>
      </c>
      <c r="AE21" s="181"/>
      <c r="AF21" s="184" t="s">
        <v>12</v>
      </c>
      <c r="AG21" s="172" t="s">
        <v>26</v>
      </c>
      <c r="AH21" s="173"/>
      <c r="AI21" s="173"/>
      <c r="AJ21" s="172" t="s">
        <v>27</v>
      </c>
      <c r="AK21" s="173"/>
      <c r="AL21" s="179"/>
      <c r="AM21" s="175" t="s">
        <v>28</v>
      </c>
      <c r="AN21" s="177" t="s">
        <v>14</v>
      </c>
    </row>
    <row r="22" spans="3:40" ht="15" customHeight="1" x14ac:dyDescent="0.15">
      <c r="C22" s="144"/>
      <c r="D22" s="182"/>
      <c r="E22" s="183"/>
      <c r="F22" s="185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76"/>
      <c r="N22" s="178"/>
      <c r="P22" s="144"/>
      <c r="Q22" s="182"/>
      <c r="R22" s="183"/>
      <c r="S22" s="185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76"/>
      <c r="AA22" s="178"/>
      <c r="AC22" s="144"/>
      <c r="AD22" s="182"/>
      <c r="AE22" s="183"/>
      <c r="AF22" s="185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76"/>
      <c r="AN22" s="178"/>
    </row>
    <row r="23" spans="3:40" ht="20.25" customHeight="1" x14ac:dyDescent="0.15">
      <c r="C23" s="5">
        <v>1</v>
      </c>
      <c r="D23" s="128"/>
      <c r="E23" s="129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8"/>
      <c r="R23" s="129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8"/>
      <c r="AE23" s="129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8"/>
      <c r="E24" s="129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8"/>
      <c r="R24" s="129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8"/>
      <c r="AE24" s="129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8"/>
      <c r="E25" s="129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8"/>
      <c r="R25" s="129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8"/>
      <c r="AE25" s="129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8"/>
      <c r="E26" s="129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8"/>
      <c r="R26" s="129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8"/>
      <c r="AE26" s="129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8"/>
      <c r="E27" s="129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8"/>
      <c r="R27" s="129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8"/>
      <c r="AE27" s="129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8"/>
      <c r="E28" s="129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8"/>
      <c r="R28" s="129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8"/>
      <c r="AE28" s="129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8"/>
      <c r="E29" s="129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8"/>
      <c r="R29" s="129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8"/>
      <c r="AE29" s="129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8"/>
      <c r="E30" s="129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8"/>
      <c r="R30" s="129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8"/>
      <c r="AE30" s="129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8"/>
      <c r="E31" s="129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8"/>
      <c r="R31" s="129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8"/>
      <c r="AE31" s="129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8"/>
      <c r="E32" s="129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8"/>
      <c r="R32" s="129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8"/>
      <c r="AE32" s="129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8"/>
      <c r="E33" s="129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8"/>
      <c r="R33" s="129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8"/>
      <c r="AE33" s="129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8"/>
      <c r="E34" s="129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8"/>
      <c r="R34" s="129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8"/>
      <c r="AE34" s="129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8"/>
      <c r="E35" s="129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8"/>
      <c r="R35" s="129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8"/>
      <c r="AE35" s="129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8"/>
      <c r="E36" s="129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8"/>
      <c r="R36" s="129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8"/>
      <c r="AE36" s="129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30"/>
      <c r="E37" s="131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30"/>
      <c r="R37" s="131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30"/>
      <c r="AE37" s="131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37"/>
  <sheetViews>
    <sheetView zoomScaleNormal="100" workbookViewId="0">
      <selection activeCell="C1" sqref="C1:M1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32" t="s">
        <v>138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2:13" ht="18" thickBot="1" x14ac:dyDescent="0.25">
      <c r="C2" s="1"/>
    </row>
    <row r="3" spans="2:13" ht="20.25" customHeight="1" x14ac:dyDescent="0.15">
      <c r="B3" s="133" t="s">
        <v>0</v>
      </c>
      <c r="C3" s="134"/>
      <c r="D3" s="119"/>
      <c r="E3" s="120"/>
      <c r="F3" s="154" t="s">
        <v>1</v>
      </c>
      <c r="G3" s="134"/>
      <c r="H3" s="155"/>
      <c r="I3" s="154"/>
      <c r="J3" s="134"/>
      <c r="K3" s="134"/>
      <c r="L3" s="134"/>
      <c r="M3" s="168"/>
    </row>
    <row r="4" spans="2:13" s="2" customFormat="1" ht="15" customHeight="1" x14ac:dyDescent="0.15">
      <c r="B4" s="135" t="s">
        <v>2</v>
      </c>
      <c r="C4" s="136"/>
      <c r="D4" s="69" t="s">
        <v>3</v>
      </c>
      <c r="E4" s="88"/>
      <c r="F4" s="156" t="s">
        <v>60</v>
      </c>
      <c r="G4" s="136"/>
      <c r="H4" s="157"/>
      <c r="I4" s="125" t="s">
        <v>3</v>
      </c>
      <c r="J4" s="126"/>
      <c r="K4" s="160"/>
      <c r="L4" s="160"/>
      <c r="M4" s="161"/>
    </row>
    <row r="5" spans="2:13" s="2" customFormat="1" ht="20.25" customHeight="1" x14ac:dyDescent="0.15">
      <c r="B5" s="137"/>
      <c r="C5" s="127"/>
      <c r="D5" s="121"/>
      <c r="E5" s="122"/>
      <c r="F5" s="123"/>
      <c r="G5" s="127"/>
      <c r="H5" s="124"/>
      <c r="I5" s="121"/>
      <c r="J5" s="162"/>
      <c r="K5" s="162"/>
      <c r="L5" s="162"/>
      <c r="M5" s="163"/>
    </row>
    <row r="6" spans="2:13" s="2" customFormat="1" ht="20.25" customHeight="1" x14ac:dyDescent="0.15">
      <c r="B6" s="137"/>
      <c r="C6" s="127"/>
      <c r="D6" s="123"/>
      <c r="E6" s="124"/>
      <c r="F6" s="123"/>
      <c r="G6" s="127"/>
      <c r="H6" s="124"/>
      <c r="I6" s="123" t="s">
        <v>61</v>
      </c>
      <c r="J6" s="127"/>
      <c r="K6" s="164"/>
      <c r="L6" s="164"/>
      <c r="M6" s="165"/>
    </row>
    <row r="7" spans="2:13" s="3" customFormat="1" ht="20.25" customHeight="1" thickBot="1" x14ac:dyDescent="0.2">
      <c r="B7" s="138"/>
      <c r="C7" s="139"/>
      <c r="D7" s="104" t="s">
        <v>61</v>
      </c>
      <c r="E7" s="89"/>
      <c r="F7" s="158"/>
      <c r="G7" s="139"/>
      <c r="H7" s="159"/>
      <c r="I7" s="158" t="s">
        <v>62</v>
      </c>
      <c r="J7" s="139"/>
      <c r="K7" s="166"/>
      <c r="L7" s="166"/>
      <c r="M7" s="167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85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130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0" t="s">
        <v>48</v>
      </c>
      <c r="D18" s="141"/>
      <c r="E18" s="145"/>
      <c r="F18" s="146"/>
      <c r="G18" s="147"/>
      <c r="H18" s="151" t="s">
        <v>6</v>
      </c>
      <c r="I18" s="152"/>
      <c r="J18" s="141"/>
      <c r="K18" s="169"/>
      <c r="L18" s="170"/>
      <c r="M18" s="171"/>
      <c r="P18" s="140" t="s">
        <v>91</v>
      </c>
      <c r="Q18" s="141"/>
      <c r="R18" s="145">
        <f>E18</f>
        <v>0</v>
      </c>
      <c r="S18" s="146"/>
      <c r="T18" s="147"/>
      <c r="U18" s="151" t="s">
        <v>6</v>
      </c>
      <c r="V18" s="152"/>
      <c r="W18" s="141"/>
      <c r="X18" s="169">
        <f>K18</f>
        <v>0</v>
      </c>
      <c r="Y18" s="170"/>
      <c r="Z18" s="171"/>
      <c r="AC18" s="140" t="s">
        <v>91</v>
      </c>
      <c r="AD18" s="141"/>
      <c r="AE18" s="145">
        <f>E18</f>
        <v>0</v>
      </c>
      <c r="AF18" s="146"/>
      <c r="AG18" s="147"/>
      <c r="AH18" s="151" t="s">
        <v>6</v>
      </c>
      <c r="AI18" s="152"/>
      <c r="AJ18" s="141"/>
      <c r="AK18" s="169">
        <f>K18</f>
        <v>0</v>
      </c>
      <c r="AL18" s="170"/>
      <c r="AM18" s="171"/>
    </row>
    <row r="19" spans="3:40" ht="20.25" customHeight="1" x14ac:dyDescent="0.15">
      <c r="C19" s="142" t="s">
        <v>7</v>
      </c>
      <c r="D19" s="129"/>
      <c r="E19" s="148"/>
      <c r="F19" s="149"/>
      <c r="G19" s="150"/>
      <c r="H19" s="128" t="s">
        <v>7</v>
      </c>
      <c r="I19" s="153"/>
      <c r="J19" s="129"/>
      <c r="K19" s="172"/>
      <c r="L19" s="173"/>
      <c r="M19" s="174"/>
      <c r="P19" s="142" t="s">
        <v>7</v>
      </c>
      <c r="Q19" s="129"/>
      <c r="R19" s="148">
        <f>E19</f>
        <v>0</v>
      </c>
      <c r="S19" s="149"/>
      <c r="T19" s="150"/>
      <c r="U19" s="128" t="s">
        <v>7</v>
      </c>
      <c r="V19" s="153"/>
      <c r="W19" s="129"/>
      <c r="X19" s="172">
        <f>K19</f>
        <v>0</v>
      </c>
      <c r="Y19" s="173"/>
      <c r="Z19" s="174"/>
      <c r="AC19" s="142" t="s">
        <v>7</v>
      </c>
      <c r="AD19" s="129"/>
      <c r="AE19" s="148">
        <f>E19</f>
        <v>0</v>
      </c>
      <c r="AF19" s="149"/>
      <c r="AG19" s="150"/>
      <c r="AH19" s="128" t="s">
        <v>7</v>
      </c>
      <c r="AI19" s="153"/>
      <c r="AJ19" s="129"/>
      <c r="AK19" s="172">
        <f>K19</f>
        <v>0</v>
      </c>
      <c r="AL19" s="173"/>
      <c r="AM19" s="174"/>
    </row>
    <row r="20" spans="3:40" ht="20.25" customHeight="1" thickBot="1" x14ac:dyDescent="0.2">
      <c r="C20" s="142" t="s">
        <v>8</v>
      </c>
      <c r="D20" s="129"/>
      <c r="E20" s="148"/>
      <c r="F20" s="149"/>
      <c r="G20" s="150"/>
      <c r="H20" s="128" t="s">
        <v>9</v>
      </c>
      <c r="I20" s="153"/>
      <c r="J20" s="129"/>
      <c r="K20" s="172"/>
      <c r="L20" s="173"/>
      <c r="M20" s="174"/>
      <c r="P20" s="142" t="s">
        <v>8</v>
      </c>
      <c r="Q20" s="129"/>
      <c r="R20" s="148">
        <f>E20</f>
        <v>0</v>
      </c>
      <c r="S20" s="149"/>
      <c r="T20" s="150"/>
      <c r="U20" s="128" t="s">
        <v>9</v>
      </c>
      <c r="V20" s="153"/>
      <c r="W20" s="129"/>
      <c r="X20" s="172">
        <f>K20</f>
        <v>0</v>
      </c>
      <c r="Y20" s="173"/>
      <c r="Z20" s="174"/>
      <c r="AC20" s="142" t="s">
        <v>8</v>
      </c>
      <c r="AD20" s="129"/>
      <c r="AE20" s="148">
        <f>E20</f>
        <v>0</v>
      </c>
      <c r="AF20" s="149"/>
      <c r="AG20" s="150"/>
      <c r="AH20" s="128" t="s">
        <v>9</v>
      </c>
      <c r="AI20" s="153"/>
      <c r="AJ20" s="129"/>
      <c r="AK20" s="172">
        <f>K20</f>
        <v>0</v>
      </c>
      <c r="AL20" s="173"/>
      <c r="AM20" s="174"/>
    </row>
    <row r="21" spans="3:40" ht="13.5" customHeight="1" x14ac:dyDescent="0.15">
      <c r="C21" s="143" t="s">
        <v>10</v>
      </c>
      <c r="D21" s="180" t="s">
        <v>11</v>
      </c>
      <c r="E21" s="181"/>
      <c r="F21" s="184" t="s">
        <v>12</v>
      </c>
      <c r="G21" s="172" t="s">
        <v>26</v>
      </c>
      <c r="H21" s="173"/>
      <c r="I21" s="173"/>
      <c r="J21" s="172" t="s">
        <v>27</v>
      </c>
      <c r="K21" s="173"/>
      <c r="L21" s="179"/>
      <c r="M21" s="175" t="s">
        <v>13</v>
      </c>
      <c r="N21" s="177" t="s">
        <v>14</v>
      </c>
      <c r="P21" s="143" t="s">
        <v>10</v>
      </c>
      <c r="Q21" s="180" t="s">
        <v>11</v>
      </c>
      <c r="R21" s="181"/>
      <c r="S21" s="184" t="s">
        <v>12</v>
      </c>
      <c r="T21" s="172" t="s">
        <v>26</v>
      </c>
      <c r="U21" s="173"/>
      <c r="V21" s="173"/>
      <c r="W21" s="172" t="s">
        <v>27</v>
      </c>
      <c r="X21" s="173"/>
      <c r="Y21" s="179"/>
      <c r="Z21" s="175" t="s">
        <v>13</v>
      </c>
      <c r="AA21" s="177" t="s">
        <v>14</v>
      </c>
      <c r="AC21" s="143" t="s">
        <v>10</v>
      </c>
      <c r="AD21" s="180" t="s">
        <v>11</v>
      </c>
      <c r="AE21" s="181"/>
      <c r="AF21" s="184" t="s">
        <v>12</v>
      </c>
      <c r="AG21" s="172" t="s">
        <v>26</v>
      </c>
      <c r="AH21" s="173"/>
      <c r="AI21" s="173"/>
      <c r="AJ21" s="172" t="s">
        <v>27</v>
      </c>
      <c r="AK21" s="173"/>
      <c r="AL21" s="179"/>
      <c r="AM21" s="175" t="s">
        <v>13</v>
      </c>
      <c r="AN21" s="177" t="s">
        <v>14</v>
      </c>
    </row>
    <row r="22" spans="3:40" ht="15" customHeight="1" x14ac:dyDescent="0.15">
      <c r="C22" s="144"/>
      <c r="D22" s="182"/>
      <c r="E22" s="183"/>
      <c r="F22" s="185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76"/>
      <c r="N22" s="178"/>
      <c r="P22" s="144"/>
      <c r="Q22" s="182"/>
      <c r="R22" s="183"/>
      <c r="S22" s="185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76"/>
      <c r="AA22" s="178"/>
      <c r="AC22" s="144"/>
      <c r="AD22" s="182"/>
      <c r="AE22" s="183"/>
      <c r="AF22" s="185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76"/>
      <c r="AN22" s="178"/>
    </row>
    <row r="23" spans="3:40" ht="20.25" customHeight="1" x14ac:dyDescent="0.15">
      <c r="C23" s="5">
        <v>1</v>
      </c>
      <c r="D23" s="128"/>
      <c r="E23" s="129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8"/>
      <c r="R23" s="129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8"/>
      <c r="AE23" s="129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8"/>
      <c r="E24" s="129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8"/>
      <c r="R24" s="129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8"/>
      <c r="AE24" s="129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8"/>
      <c r="E25" s="129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8"/>
      <c r="R25" s="129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8"/>
      <c r="AE25" s="129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8"/>
      <c r="E26" s="129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8"/>
      <c r="R26" s="129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8"/>
      <c r="AE26" s="129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8"/>
      <c r="E27" s="129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8"/>
      <c r="R27" s="129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8"/>
      <c r="AE27" s="129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8"/>
      <c r="E28" s="129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8"/>
      <c r="R28" s="129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8"/>
      <c r="AE28" s="129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8"/>
      <c r="E29" s="129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8"/>
      <c r="R29" s="129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8"/>
      <c r="AE29" s="129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8"/>
      <c r="E30" s="129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8"/>
      <c r="R30" s="129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8"/>
      <c r="AE30" s="129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8"/>
      <c r="E31" s="129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8"/>
      <c r="R31" s="129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8"/>
      <c r="AE31" s="129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8"/>
      <c r="E32" s="129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8"/>
      <c r="R32" s="129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8"/>
      <c r="AE32" s="129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8"/>
      <c r="E33" s="129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8"/>
      <c r="R33" s="129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8"/>
      <c r="AE33" s="129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8"/>
      <c r="E34" s="129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8"/>
      <c r="R34" s="129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8"/>
      <c r="AE34" s="129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8"/>
      <c r="E35" s="129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8"/>
      <c r="R35" s="129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8"/>
      <c r="AE35" s="129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8"/>
      <c r="E36" s="129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8"/>
      <c r="R36" s="129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8"/>
      <c r="AE36" s="129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30"/>
      <c r="E37" s="131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30"/>
      <c r="R37" s="131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30"/>
      <c r="AE37" s="131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87"/>
  <sheetViews>
    <sheetView topLeftCell="A2" zoomScale="85" zoomScaleNormal="85" workbookViewId="0">
      <selection activeCell="F3" sqref="F3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96" t="s">
        <v>102</v>
      </c>
      <c r="F1" s="197"/>
    </row>
    <row r="2" spans="2:15" ht="20.25" customHeight="1" x14ac:dyDescent="0.15">
      <c r="B2" s="93"/>
      <c r="C2" s="198"/>
      <c r="D2" s="199"/>
      <c r="E2" s="90" t="s">
        <v>108</v>
      </c>
      <c r="F2" s="91" t="s">
        <v>109</v>
      </c>
    </row>
    <row r="3" spans="2:15" ht="20.25" customHeight="1" x14ac:dyDescent="0.15">
      <c r="B3" s="186" t="s">
        <v>106</v>
      </c>
      <c r="C3" s="204" t="s">
        <v>105</v>
      </c>
      <c r="D3" s="205"/>
      <c r="E3" s="94" t="str">
        <f>男子参加名簿!F10</f>
        <v>無</v>
      </c>
      <c r="F3" s="92">
        <f>E22</f>
        <v>0</v>
      </c>
    </row>
    <row r="4" spans="2:15" ht="20.25" customHeight="1" x14ac:dyDescent="0.15">
      <c r="B4" s="187"/>
      <c r="C4" s="200" t="s">
        <v>104</v>
      </c>
      <c r="D4" s="201"/>
      <c r="E4" s="95">
        <f>男子参加名簿!F11</f>
        <v>0</v>
      </c>
      <c r="F4" s="98">
        <f>COUNTA(I12:I41)</f>
        <v>0</v>
      </c>
    </row>
    <row r="5" spans="2:15" ht="20.25" customHeight="1" x14ac:dyDescent="0.15">
      <c r="B5" s="188"/>
      <c r="C5" s="204" t="s">
        <v>101</v>
      </c>
      <c r="D5" s="205"/>
      <c r="E5" s="96">
        <f>男子参加名簿!F12</f>
        <v>0</v>
      </c>
      <c r="F5" s="99">
        <f>(COUNTA(M12:M26)+COUNTA(N12:N26))/2</f>
        <v>0</v>
      </c>
    </row>
    <row r="6" spans="2:15" ht="20.25" customHeight="1" x14ac:dyDescent="0.15">
      <c r="B6" s="186" t="s">
        <v>107</v>
      </c>
      <c r="C6" s="204" t="s">
        <v>105</v>
      </c>
      <c r="D6" s="205"/>
      <c r="E6" s="96" t="str">
        <f>男子参加名簿!F13</f>
        <v>無</v>
      </c>
      <c r="F6" s="99">
        <f>IF(COUNTA(E49:E58)&gt;0,1,0)+IF(COUNTA(E63:E72)&gt;0,1,0)+IF(COUNTA(E77:E86)&gt;0,1,0)</f>
        <v>0</v>
      </c>
      <c r="G6" s="192" t="s">
        <v>131</v>
      </c>
      <c r="H6" s="193"/>
      <c r="I6" s="193"/>
    </row>
    <row r="7" spans="2:15" ht="20.25" customHeight="1" x14ac:dyDescent="0.15">
      <c r="B7" s="187"/>
      <c r="C7" s="204" t="s">
        <v>100</v>
      </c>
      <c r="D7" s="205"/>
      <c r="E7" s="96">
        <f>男子参加名簿!F14</f>
        <v>0</v>
      </c>
      <c r="F7" s="99">
        <f>COUNTA(I49:I78)</f>
        <v>0</v>
      </c>
      <c r="G7" s="192"/>
      <c r="H7" s="193"/>
      <c r="I7" s="193"/>
    </row>
    <row r="8" spans="2:15" ht="20.25" customHeight="1" thickBot="1" x14ac:dyDescent="0.2">
      <c r="B8" s="189"/>
      <c r="C8" s="202" t="s">
        <v>103</v>
      </c>
      <c r="D8" s="203"/>
      <c r="E8" s="97">
        <f>男子参加名簿!F15</f>
        <v>0</v>
      </c>
      <c r="F8" s="100">
        <f>(COUNTA(M49:M63)+COUNTA(N49:N63))/2</f>
        <v>0</v>
      </c>
      <c r="G8" s="192"/>
      <c r="H8" s="193"/>
      <c r="I8" s="193"/>
    </row>
    <row r="9" spans="2:15" ht="20.25" customHeight="1" x14ac:dyDescent="0.15"/>
    <row r="10" spans="2:15" ht="60" customHeight="1" thickBot="1" x14ac:dyDescent="0.25">
      <c r="D10" s="30" t="s">
        <v>34</v>
      </c>
      <c r="F10" s="33" t="s">
        <v>35</v>
      </c>
      <c r="H10" s="30" t="s">
        <v>33</v>
      </c>
      <c r="J10" s="32" t="s">
        <v>110</v>
      </c>
      <c r="M10" s="30" t="s">
        <v>38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190" t="s">
        <v>11</v>
      </c>
      <c r="N11" s="191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1"/>
      <c r="H14" s="5">
        <v>3</v>
      </c>
      <c r="I14" s="41"/>
      <c r="J14" s="55"/>
      <c r="L14" s="5">
        <v>3</v>
      </c>
      <c r="M14" s="19"/>
      <c r="N14" s="51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1"/>
      <c r="H16" s="5">
        <v>5</v>
      </c>
      <c r="I16" s="41"/>
      <c r="J16" s="55"/>
      <c r="L16" s="5">
        <v>5</v>
      </c>
      <c r="M16" s="19"/>
      <c r="N16" s="51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1"/>
      <c r="H18" s="5">
        <v>7</v>
      </c>
      <c r="I18" s="41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194" t="s">
        <v>99</v>
      </c>
      <c r="M27" s="194"/>
      <c r="N27" s="194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194" t="s">
        <v>98</v>
      </c>
      <c r="I42" s="194"/>
      <c r="J42" s="194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195" t="s">
        <v>112</v>
      </c>
      <c r="E46" s="195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39</v>
      </c>
      <c r="I47" s="102"/>
      <c r="L47" s="30" t="s">
        <v>40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190" t="s">
        <v>11</v>
      </c>
      <c r="N48" s="191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194" t="s">
        <v>99</v>
      </c>
      <c r="M64" s="194"/>
      <c r="N64" s="194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E1:F1"/>
    <mergeCell ref="C2:D2"/>
    <mergeCell ref="C4:D4"/>
    <mergeCell ref="C8:D8"/>
    <mergeCell ref="C3:D3"/>
    <mergeCell ref="C5:D5"/>
    <mergeCell ref="C6:D6"/>
    <mergeCell ref="C7:D7"/>
    <mergeCell ref="B3:B5"/>
    <mergeCell ref="B6:B8"/>
    <mergeCell ref="M48:N48"/>
    <mergeCell ref="G6:I8"/>
    <mergeCell ref="L64:N64"/>
    <mergeCell ref="M11:N11"/>
    <mergeCell ref="L27:N27"/>
    <mergeCell ref="H42:J42"/>
    <mergeCell ref="D46:E4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87"/>
  <sheetViews>
    <sheetView zoomScale="85" zoomScaleNormal="85" workbookViewId="0">
      <selection activeCell="H31" sqref="H31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96" t="s">
        <v>102</v>
      </c>
      <c r="F1" s="197"/>
    </row>
    <row r="2" spans="2:15" ht="20.25" customHeight="1" x14ac:dyDescent="0.15">
      <c r="B2" s="93"/>
      <c r="C2" s="198"/>
      <c r="D2" s="199"/>
      <c r="E2" s="90" t="s">
        <v>108</v>
      </c>
      <c r="F2" s="91" t="s">
        <v>109</v>
      </c>
    </row>
    <row r="3" spans="2:15" ht="20.25" customHeight="1" x14ac:dyDescent="0.15">
      <c r="B3" s="186" t="s">
        <v>88</v>
      </c>
      <c r="C3" s="204" t="s">
        <v>105</v>
      </c>
      <c r="D3" s="205"/>
      <c r="E3" s="94" t="str">
        <f>女子参加名簿!F10</f>
        <v>無</v>
      </c>
      <c r="F3" s="92">
        <f>E22</f>
        <v>0</v>
      </c>
    </row>
    <row r="4" spans="2:15" ht="20.25" customHeight="1" x14ac:dyDescent="0.15">
      <c r="B4" s="187"/>
      <c r="C4" s="200" t="s">
        <v>82</v>
      </c>
      <c r="D4" s="201"/>
      <c r="E4" s="95">
        <f>女子参加名簿!F11</f>
        <v>0</v>
      </c>
      <c r="F4" s="98">
        <f>COUNTA(I12:I41)</f>
        <v>0</v>
      </c>
    </row>
    <row r="5" spans="2:15" ht="20.25" customHeight="1" x14ac:dyDescent="0.15">
      <c r="B5" s="188"/>
      <c r="C5" s="204" t="s">
        <v>101</v>
      </c>
      <c r="D5" s="205"/>
      <c r="E5" s="96">
        <f>女子参加名簿!F12</f>
        <v>0</v>
      </c>
      <c r="F5" s="99">
        <f>(COUNTA(M12:M26)+COUNTA(N12:N26))/2</f>
        <v>0</v>
      </c>
    </row>
    <row r="6" spans="2:15" ht="20.25" customHeight="1" x14ac:dyDescent="0.15">
      <c r="B6" s="186" t="s">
        <v>89</v>
      </c>
      <c r="C6" s="204" t="s">
        <v>105</v>
      </c>
      <c r="D6" s="205"/>
      <c r="E6" s="96" t="str">
        <f>女子参加名簿!F13</f>
        <v>無</v>
      </c>
      <c r="F6" s="99">
        <f>IF(COUNTA(E49:E58)&gt;0,1,0)+IF(COUNTA(E63:E72)&gt;0,1,0)+IF(COUNTA(E77:E86)&gt;0,1,0)</f>
        <v>0</v>
      </c>
      <c r="G6" s="192" t="s">
        <v>131</v>
      </c>
      <c r="H6" s="193"/>
      <c r="I6" s="193"/>
    </row>
    <row r="7" spans="2:15" ht="20.25" customHeight="1" x14ac:dyDescent="0.15">
      <c r="B7" s="187"/>
      <c r="C7" s="204" t="s">
        <v>100</v>
      </c>
      <c r="D7" s="205"/>
      <c r="E7" s="96">
        <f>女子参加名簿!F14</f>
        <v>0</v>
      </c>
      <c r="F7" s="99">
        <f>COUNTA(I49:I78)</f>
        <v>0</v>
      </c>
      <c r="G7" s="192"/>
      <c r="H7" s="193"/>
      <c r="I7" s="193"/>
    </row>
    <row r="8" spans="2:15" ht="20.25" customHeight="1" thickBot="1" x14ac:dyDescent="0.2">
      <c r="B8" s="189"/>
      <c r="C8" s="202" t="s">
        <v>47</v>
      </c>
      <c r="D8" s="203"/>
      <c r="E8" s="97">
        <f>女子参加名簿!F15</f>
        <v>0</v>
      </c>
      <c r="F8" s="100">
        <f>(COUNTA(M49:M63)+COUNTA(N49:N63))/2</f>
        <v>0</v>
      </c>
      <c r="G8" s="192"/>
      <c r="H8" s="193"/>
      <c r="I8" s="193"/>
    </row>
    <row r="9" spans="2:15" ht="20.25" customHeight="1" x14ac:dyDescent="0.15"/>
    <row r="10" spans="2:15" ht="60" customHeight="1" thickBot="1" x14ac:dyDescent="0.25">
      <c r="D10" s="30" t="s">
        <v>41</v>
      </c>
      <c r="F10" s="33" t="s">
        <v>35</v>
      </c>
      <c r="H10" s="30" t="s">
        <v>132</v>
      </c>
      <c r="J10" s="32" t="s">
        <v>110</v>
      </c>
      <c r="M10" s="30" t="s">
        <v>133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190" t="s">
        <v>11</v>
      </c>
      <c r="N11" s="191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1"/>
      <c r="H14" s="5">
        <v>3</v>
      </c>
      <c r="I14" s="41"/>
      <c r="J14" s="55"/>
      <c r="L14" s="5">
        <v>3</v>
      </c>
      <c r="M14" s="19"/>
      <c r="N14" s="51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1"/>
      <c r="H16" s="5">
        <v>5</v>
      </c>
      <c r="I16" s="41"/>
      <c r="J16" s="55"/>
      <c r="L16" s="5">
        <v>5</v>
      </c>
      <c r="M16" s="19"/>
      <c r="N16" s="51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1"/>
      <c r="H18" s="5">
        <v>7</v>
      </c>
      <c r="I18" s="41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194" t="s">
        <v>99</v>
      </c>
      <c r="M27" s="194"/>
      <c r="N27" s="194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194" t="s">
        <v>98</v>
      </c>
      <c r="I42" s="194"/>
      <c r="J42" s="194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195" t="s">
        <v>117</v>
      </c>
      <c r="E46" s="195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134</v>
      </c>
      <c r="I47" s="102"/>
      <c r="L47" s="30" t="s">
        <v>135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190" t="s">
        <v>11</v>
      </c>
      <c r="N48" s="191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194" t="s">
        <v>99</v>
      </c>
      <c r="M64" s="194"/>
      <c r="N64" s="194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  <mergeCell ref="L27:N27"/>
    <mergeCell ref="H42:J42"/>
    <mergeCell ref="D46:E46"/>
    <mergeCell ref="M48:N48"/>
    <mergeCell ref="L64:N6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9"/>
  <sheetViews>
    <sheetView zoomScale="85" zoomScaleNormal="85" workbookViewId="0">
      <selection activeCell="C2" sqref="C2:T2"/>
    </sheetView>
  </sheetViews>
  <sheetFormatPr defaultRowHeight="13.5" x14ac:dyDescent="0.15"/>
  <cols>
    <col min="1" max="1" width="3.875" customWidth="1"/>
    <col min="2" max="15" width="4.625" customWidth="1"/>
    <col min="16" max="16" width="5.625" customWidth="1"/>
    <col min="17" max="24" width="4.625" customWidth="1"/>
  </cols>
  <sheetData>
    <row r="2" spans="2:24" ht="17.25" x14ac:dyDescent="0.15">
      <c r="B2" s="73"/>
      <c r="C2" s="132" t="s">
        <v>137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4" spans="2:24" ht="14.25" thickBot="1" x14ac:dyDescent="0.2"/>
    <row r="5" spans="2:24" ht="20.25" customHeight="1" x14ac:dyDescent="0.15">
      <c r="B5" s="133" t="s">
        <v>0</v>
      </c>
      <c r="C5" s="134"/>
      <c r="D5" s="119">
        <f>IF(男子参加名簿!D3="",女子参加名簿!D3,男子参加名簿!D3)</f>
        <v>0</v>
      </c>
      <c r="E5" s="206"/>
      <c r="F5" s="206"/>
      <c r="G5" s="206"/>
      <c r="H5" s="206"/>
      <c r="I5" s="206"/>
      <c r="J5" s="206"/>
      <c r="K5" s="206"/>
      <c r="L5" s="120"/>
      <c r="M5" s="154" t="s">
        <v>1</v>
      </c>
      <c r="N5" s="134"/>
      <c r="O5" s="134"/>
      <c r="P5" s="154">
        <f>IF(男子参加名簿!I3="",女子参加名簿!I3,男子参加名簿!I3)</f>
        <v>0</v>
      </c>
      <c r="Q5" s="134"/>
      <c r="R5" s="134"/>
      <c r="S5" s="134"/>
      <c r="T5" s="134"/>
      <c r="U5" s="134"/>
      <c r="V5" s="134"/>
      <c r="W5" s="134"/>
      <c r="X5" s="168"/>
    </row>
    <row r="6" spans="2:24" ht="20.25" customHeight="1" x14ac:dyDescent="0.15">
      <c r="B6" s="207" t="s">
        <v>2</v>
      </c>
      <c r="C6" s="208"/>
      <c r="D6" s="69" t="s">
        <v>69</v>
      </c>
      <c r="E6" s="160">
        <f>IF(男子参加名簿!E4="",女子参加名簿!E4,男子参加名簿!E4)</f>
        <v>0</v>
      </c>
      <c r="F6" s="160"/>
      <c r="G6" s="160"/>
      <c r="H6" s="160"/>
      <c r="I6" s="160"/>
      <c r="J6" s="160"/>
      <c r="K6" s="160"/>
      <c r="L6" s="211"/>
      <c r="M6" s="156" t="s">
        <v>4</v>
      </c>
      <c r="N6" s="136"/>
      <c r="O6" s="136"/>
      <c r="P6" s="68" t="s">
        <v>69</v>
      </c>
      <c r="Q6" s="160">
        <f>IF(男子参加名簿!K4="",女子参加名簿!K4,男子参加名簿!K4)</f>
        <v>0</v>
      </c>
      <c r="R6" s="160"/>
      <c r="S6" s="160"/>
      <c r="T6" s="160"/>
      <c r="U6" s="160"/>
      <c r="V6" s="160"/>
      <c r="W6" s="160"/>
      <c r="X6" s="161"/>
    </row>
    <row r="7" spans="2:24" ht="20.25" customHeight="1" x14ac:dyDescent="0.15">
      <c r="B7" s="207"/>
      <c r="C7" s="208"/>
      <c r="D7" s="123">
        <f>IF(男子参加名簿!D5="",女子参加名簿!D5,男子参加名簿!D5)</f>
        <v>0</v>
      </c>
      <c r="E7" s="127"/>
      <c r="F7" s="127"/>
      <c r="G7" s="127"/>
      <c r="H7" s="127"/>
      <c r="I7" s="127"/>
      <c r="J7" s="127"/>
      <c r="K7" s="127"/>
      <c r="L7" s="124"/>
      <c r="M7" s="123"/>
      <c r="N7" s="127"/>
      <c r="O7" s="127"/>
      <c r="P7" s="123">
        <f>IF(男子参加名簿!I5="",女子参加名簿!I5,男子参加名簿!I5)</f>
        <v>0</v>
      </c>
      <c r="Q7" s="127"/>
      <c r="R7" s="127"/>
      <c r="S7" s="127"/>
      <c r="T7" s="127"/>
      <c r="U7" s="127"/>
      <c r="V7" s="127"/>
      <c r="W7" s="127"/>
      <c r="X7" s="212"/>
    </row>
    <row r="8" spans="2:24" ht="20.25" customHeight="1" x14ac:dyDescent="0.15">
      <c r="B8" s="135"/>
      <c r="C8" s="136"/>
      <c r="D8" s="123" t="str">
        <f>IF(AND(男子参加名簿!D6="",女子参加名簿!D6=""),"",IF(男子参加名簿!D6="",女子参加名簿!D6,男子参加名簿!D6))</f>
        <v/>
      </c>
      <c r="E8" s="127"/>
      <c r="F8" s="127"/>
      <c r="G8" s="127"/>
      <c r="H8" s="127"/>
      <c r="I8" s="127"/>
      <c r="J8" s="127"/>
      <c r="K8" s="127"/>
      <c r="L8" s="124"/>
      <c r="M8" s="123"/>
      <c r="N8" s="127"/>
      <c r="O8" s="127"/>
      <c r="P8" s="60" t="s">
        <v>70</v>
      </c>
      <c r="Q8" s="165">
        <f>IF(男子参加名簿!K6="",女子参加名簿!K6,男子参加名簿!K6)</f>
        <v>0</v>
      </c>
      <c r="R8" s="165"/>
      <c r="S8" s="165"/>
      <c r="T8" s="165"/>
      <c r="U8" s="165"/>
      <c r="V8" s="165"/>
      <c r="W8" s="165"/>
      <c r="X8" s="165"/>
    </row>
    <row r="9" spans="2:24" ht="20.25" customHeight="1" thickBot="1" x14ac:dyDescent="0.2">
      <c r="B9" s="209"/>
      <c r="C9" s="210"/>
      <c r="D9" s="67" t="s">
        <v>71</v>
      </c>
      <c r="E9" s="166">
        <f>IF(男子参加名簿!E7="",女子参加名簿!E7,男子参加名簿!E7)</f>
        <v>0</v>
      </c>
      <c r="F9" s="166"/>
      <c r="G9" s="166"/>
      <c r="H9" s="166"/>
      <c r="I9" s="166"/>
      <c r="J9" s="166"/>
      <c r="K9" s="166"/>
      <c r="L9" s="213"/>
      <c r="M9" s="158"/>
      <c r="N9" s="139"/>
      <c r="O9" s="139"/>
      <c r="P9" s="67" t="s">
        <v>72</v>
      </c>
      <c r="Q9" s="166">
        <f>IF(男子参加名簿!K7="",女子参加名簿!K7,男子参加名簿!K7)</f>
        <v>0</v>
      </c>
      <c r="R9" s="166"/>
      <c r="S9" s="166"/>
      <c r="T9" s="166"/>
      <c r="U9" s="166"/>
      <c r="V9" s="166"/>
      <c r="W9" s="166"/>
      <c r="X9" s="167"/>
    </row>
    <row r="11" spans="2:24" ht="24" customHeight="1" x14ac:dyDescent="0.15">
      <c r="H11" s="103" t="s">
        <v>121</v>
      </c>
    </row>
    <row r="12" spans="2:24" s="2" customFormat="1" ht="20.25" customHeight="1" thickBot="1" x14ac:dyDescent="0.2">
      <c r="H12" s="222" t="s">
        <v>118</v>
      </c>
      <c r="I12" s="222"/>
      <c r="T12" s="223" t="s">
        <v>119</v>
      </c>
      <c r="U12" s="223"/>
      <c r="V12" s="223" t="s">
        <v>120</v>
      </c>
      <c r="W12" s="223"/>
    </row>
    <row r="13" spans="2:24" s="2" customFormat="1" ht="30" customHeight="1" x14ac:dyDescent="0.15">
      <c r="B13" s="214" t="s">
        <v>73</v>
      </c>
      <c r="C13" s="217"/>
      <c r="D13" s="218"/>
      <c r="E13" s="218"/>
      <c r="F13" s="218"/>
      <c r="G13" s="219"/>
      <c r="H13" s="220" t="s">
        <v>74</v>
      </c>
      <c r="I13" s="220"/>
      <c r="J13" s="74"/>
      <c r="K13" s="221" t="s">
        <v>75</v>
      </c>
      <c r="L13" s="221"/>
      <c r="M13" s="74"/>
      <c r="N13" s="74"/>
      <c r="O13" s="221" t="s">
        <v>76</v>
      </c>
      <c r="P13" s="221"/>
      <c r="Q13" s="221"/>
      <c r="R13" s="75"/>
      <c r="T13" s="229" t="s">
        <v>90</v>
      </c>
      <c r="U13" s="229"/>
      <c r="V13" s="229" t="s">
        <v>77</v>
      </c>
      <c r="W13" s="229"/>
    </row>
    <row r="14" spans="2:24" s="2" customFormat="1" ht="30" customHeight="1" x14ac:dyDescent="0.15">
      <c r="B14" s="215"/>
      <c r="C14" s="233" t="s">
        <v>78</v>
      </c>
      <c r="D14" s="236" t="s">
        <v>88</v>
      </c>
      <c r="E14" s="239" t="s">
        <v>79</v>
      </c>
      <c r="F14" s="240"/>
      <c r="G14" s="241"/>
      <c r="H14" s="225"/>
      <c r="I14" s="225"/>
      <c r="J14" s="63" t="s">
        <v>80</v>
      </c>
      <c r="K14" s="226">
        <v>25000</v>
      </c>
      <c r="L14" s="226"/>
      <c r="M14" s="76" t="s">
        <v>15</v>
      </c>
      <c r="N14" s="63" t="s">
        <v>81</v>
      </c>
      <c r="O14" s="228">
        <f>H14*K14</f>
        <v>0</v>
      </c>
      <c r="P14" s="228"/>
      <c r="Q14" s="228"/>
      <c r="R14" s="77" t="s">
        <v>15</v>
      </c>
      <c r="T14" s="224" t="str">
        <f>男子参加名簿!F10</f>
        <v>無</v>
      </c>
      <c r="U14" s="225"/>
      <c r="V14" s="225">
        <f>男子申込!F3</f>
        <v>0</v>
      </c>
      <c r="W14" s="225"/>
    </row>
    <row r="15" spans="2:24" s="2" customFormat="1" ht="30" customHeight="1" x14ac:dyDescent="0.15">
      <c r="B15" s="215"/>
      <c r="C15" s="234"/>
      <c r="D15" s="237"/>
      <c r="E15" s="239" t="s">
        <v>82</v>
      </c>
      <c r="F15" s="240"/>
      <c r="G15" s="241"/>
      <c r="H15" s="225"/>
      <c r="I15" s="225"/>
      <c r="J15" s="63" t="s">
        <v>83</v>
      </c>
      <c r="K15" s="226">
        <v>3000</v>
      </c>
      <c r="L15" s="227"/>
      <c r="M15" s="76" t="s">
        <v>15</v>
      </c>
      <c r="N15" s="63" t="s">
        <v>81</v>
      </c>
      <c r="O15" s="228">
        <f t="shared" ref="O15:O25" si="0">H15*K15</f>
        <v>0</v>
      </c>
      <c r="P15" s="228"/>
      <c r="Q15" s="228"/>
      <c r="R15" s="77" t="s">
        <v>15</v>
      </c>
      <c r="T15" s="224">
        <f>男子参加名簿!F11</f>
        <v>0</v>
      </c>
      <c r="U15" s="225"/>
      <c r="V15" s="225">
        <f>男子申込!F4</f>
        <v>0</v>
      </c>
      <c r="W15" s="225"/>
    </row>
    <row r="16" spans="2:24" s="2" customFormat="1" ht="30" customHeight="1" x14ac:dyDescent="0.15">
      <c r="B16" s="215"/>
      <c r="C16" s="234"/>
      <c r="D16" s="238"/>
      <c r="E16" s="239" t="s">
        <v>84</v>
      </c>
      <c r="F16" s="240"/>
      <c r="G16" s="241"/>
      <c r="H16" s="225"/>
      <c r="I16" s="225"/>
      <c r="J16" s="63" t="s">
        <v>83</v>
      </c>
      <c r="K16" s="226">
        <v>6000</v>
      </c>
      <c r="L16" s="227"/>
      <c r="M16" s="76" t="s">
        <v>15</v>
      </c>
      <c r="N16" s="63" t="s">
        <v>81</v>
      </c>
      <c r="O16" s="228">
        <f t="shared" si="0"/>
        <v>0</v>
      </c>
      <c r="P16" s="228"/>
      <c r="Q16" s="228"/>
      <c r="R16" s="77" t="s">
        <v>15</v>
      </c>
      <c r="T16" s="225">
        <f>男子参加名簿!F12</f>
        <v>0</v>
      </c>
      <c r="U16" s="225"/>
      <c r="V16" s="225">
        <f>男子申込!F5</f>
        <v>0</v>
      </c>
      <c r="W16" s="225"/>
    </row>
    <row r="17" spans="2:23" s="2" customFormat="1" ht="30" customHeight="1" x14ac:dyDescent="0.15">
      <c r="B17" s="215"/>
      <c r="C17" s="234"/>
      <c r="D17" s="236" t="s">
        <v>89</v>
      </c>
      <c r="E17" s="239" t="s">
        <v>79</v>
      </c>
      <c r="F17" s="240"/>
      <c r="G17" s="241"/>
      <c r="H17" s="230"/>
      <c r="I17" s="205"/>
      <c r="J17" s="63" t="s">
        <v>80</v>
      </c>
      <c r="K17" s="226">
        <v>25000</v>
      </c>
      <c r="L17" s="226"/>
      <c r="M17" s="76" t="s">
        <v>15</v>
      </c>
      <c r="N17" s="63" t="s">
        <v>81</v>
      </c>
      <c r="O17" s="228">
        <f>H17*K17</f>
        <v>0</v>
      </c>
      <c r="P17" s="228"/>
      <c r="Q17" s="228"/>
      <c r="R17" s="77" t="s">
        <v>15</v>
      </c>
      <c r="T17" s="230" t="str">
        <f>男子参加名簿!F13</f>
        <v>無</v>
      </c>
      <c r="U17" s="205"/>
      <c r="V17" s="230">
        <f>男子申込!F6</f>
        <v>0</v>
      </c>
      <c r="W17" s="205"/>
    </row>
    <row r="18" spans="2:23" s="2" customFormat="1" ht="30" customHeight="1" x14ac:dyDescent="0.15">
      <c r="B18" s="215"/>
      <c r="C18" s="234"/>
      <c r="D18" s="237"/>
      <c r="E18" s="239" t="s">
        <v>82</v>
      </c>
      <c r="F18" s="240"/>
      <c r="G18" s="241"/>
      <c r="H18" s="230"/>
      <c r="I18" s="205"/>
      <c r="J18" s="63" t="s">
        <v>83</v>
      </c>
      <c r="K18" s="226">
        <v>3000</v>
      </c>
      <c r="L18" s="227"/>
      <c r="M18" s="76" t="s">
        <v>15</v>
      </c>
      <c r="N18" s="63" t="s">
        <v>81</v>
      </c>
      <c r="O18" s="228">
        <f t="shared" ref="O18:O19" si="1">H18*K18</f>
        <v>0</v>
      </c>
      <c r="P18" s="228"/>
      <c r="Q18" s="228"/>
      <c r="R18" s="77" t="s">
        <v>15</v>
      </c>
      <c r="T18" s="230">
        <f>男子参加名簿!F14</f>
        <v>0</v>
      </c>
      <c r="U18" s="205"/>
      <c r="V18" s="230">
        <f>男子申込!F7</f>
        <v>0</v>
      </c>
      <c r="W18" s="205"/>
    </row>
    <row r="19" spans="2:23" s="2" customFormat="1" ht="30" customHeight="1" x14ac:dyDescent="0.15">
      <c r="B19" s="215"/>
      <c r="C19" s="235"/>
      <c r="D19" s="238"/>
      <c r="E19" s="239" t="s">
        <v>84</v>
      </c>
      <c r="F19" s="240"/>
      <c r="G19" s="241"/>
      <c r="H19" s="230"/>
      <c r="I19" s="205"/>
      <c r="J19" s="63" t="s">
        <v>83</v>
      </c>
      <c r="K19" s="226">
        <v>6000</v>
      </c>
      <c r="L19" s="227"/>
      <c r="M19" s="76" t="s">
        <v>15</v>
      </c>
      <c r="N19" s="63" t="s">
        <v>81</v>
      </c>
      <c r="O19" s="228">
        <f t="shared" si="1"/>
        <v>0</v>
      </c>
      <c r="P19" s="228"/>
      <c r="Q19" s="228"/>
      <c r="R19" s="77" t="s">
        <v>15</v>
      </c>
      <c r="T19" s="230">
        <f>男子参加名簿!F15</f>
        <v>0</v>
      </c>
      <c r="U19" s="205"/>
      <c r="V19" s="230">
        <f>男子申込!F8</f>
        <v>0</v>
      </c>
      <c r="W19" s="205"/>
    </row>
    <row r="20" spans="2:23" s="2" customFormat="1" ht="30" customHeight="1" x14ac:dyDescent="0.15">
      <c r="B20" s="215"/>
      <c r="C20" s="233" t="s">
        <v>85</v>
      </c>
      <c r="D20" s="236" t="s">
        <v>88</v>
      </c>
      <c r="E20" s="239" t="s">
        <v>79</v>
      </c>
      <c r="F20" s="240"/>
      <c r="G20" s="241"/>
      <c r="H20" s="230"/>
      <c r="I20" s="205"/>
      <c r="J20" s="63" t="s">
        <v>80</v>
      </c>
      <c r="K20" s="226">
        <v>25000</v>
      </c>
      <c r="L20" s="226"/>
      <c r="M20" s="76" t="s">
        <v>15</v>
      </c>
      <c r="N20" s="63" t="s">
        <v>81</v>
      </c>
      <c r="O20" s="228">
        <f>H20*K20</f>
        <v>0</v>
      </c>
      <c r="P20" s="228"/>
      <c r="Q20" s="228"/>
      <c r="R20" s="77" t="s">
        <v>15</v>
      </c>
      <c r="T20" s="231" t="str">
        <f>女子参加名簿!F10</f>
        <v>無</v>
      </c>
      <c r="U20" s="205"/>
      <c r="V20" s="230">
        <f>女子申込!F3</f>
        <v>0</v>
      </c>
      <c r="W20" s="205"/>
    </row>
    <row r="21" spans="2:23" s="2" customFormat="1" ht="30" customHeight="1" x14ac:dyDescent="0.15">
      <c r="B21" s="215"/>
      <c r="C21" s="234"/>
      <c r="D21" s="237"/>
      <c r="E21" s="239" t="s">
        <v>82</v>
      </c>
      <c r="F21" s="240"/>
      <c r="G21" s="241"/>
      <c r="H21" s="230"/>
      <c r="I21" s="205"/>
      <c r="J21" s="63" t="s">
        <v>83</v>
      </c>
      <c r="K21" s="226">
        <v>3000</v>
      </c>
      <c r="L21" s="227"/>
      <c r="M21" s="76" t="s">
        <v>15</v>
      </c>
      <c r="N21" s="63" t="s">
        <v>81</v>
      </c>
      <c r="O21" s="228">
        <f t="shared" ref="O21:O22" si="2">H21*K21</f>
        <v>0</v>
      </c>
      <c r="P21" s="228"/>
      <c r="Q21" s="228"/>
      <c r="R21" s="77" t="s">
        <v>15</v>
      </c>
      <c r="T21" s="230">
        <f>女子参加名簿!F11</f>
        <v>0</v>
      </c>
      <c r="U21" s="205"/>
      <c r="V21" s="230">
        <f>女子申込!F4</f>
        <v>0</v>
      </c>
      <c r="W21" s="205"/>
    </row>
    <row r="22" spans="2:23" s="2" customFormat="1" ht="30" customHeight="1" x14ac:dyDescent="0.15">
      <c r="B22" s="215"/>
      <c r="C22" s="234"/>
      <c r="D22" s="238"/>
      <c r="E22" s="239" t="s">
        <v>84</v>
      </c>
      <c r="F22" s="240"/>
      <c r="G22" s="241"/>
      <c r="H22" s="230"/>
      <c r="I22" s="205"/>
      <c r="J22" s="63" t="s">
        <v>83</v>
      </c>
      <c r="K22" s="226">
        <v>6000</v>
      </c>
      <c r="L22" s="227"/>
      <c r="M22" s="76" t="s">
        <v>15</v>
      </c>
      <c r="N22" s="63" t="s">
        <v>81</v>
      </c>
      <c r="O22" s="228">
        <f t="shared" si="2"/>
        <v>0</v>
      </c>
      <c r="P22" s="228"/>
      <c r="Q22" s="228"/>
      <c r="R22" s="77" t="s">
        <v>15</v>
      </c>
      <c r="T22" s="230">
        <f>女子参加名簿!F12</f>
        <v>0</v>
      </c>
      <c r="U22" s="205"/>
      <c r="V22" s="230">
        <f>女子申込!F5</f>
        <v>0</v>
      </c>
      <c r="W22" s="205"/>
    </row>
    <row r="23" spans="2:23" s="2" customFormat="1" ht="30" customHeight="1" x14ac:dyDescent="0.15">
      <c r="B23" s="215"/>
      <c r="C23" s="234"/>
      <c r="D23" s="236" t="s">
        <v>89</v>
      </c>
      <c r="E23" s="239" t="s">
        <v>79</v>
      </c>
      <c r="F23" s="240"/>
      <c r="G23" s="241"/>
      <c r="H23" s="225"/>
      <c r="I23" s="225"/>
      <c r="J23" s="63" t="s">
        <v>86</v>
      </c>
      <c r="K23" s="226">
        <v>25000</v>
      </c>
      <c r="L23" s="226"/>
      <c r="M23" s="76" t="s">
        <v>15</v>
      </c>
      <c r="N23" s="63" t="s">
        <v>81</v>
      </c>
      <c r="O23" s="228">
        <f t="shared" si="0"/>
        <v>0</v>
      </c>
      <c r="P23" s="228"/>
      <c r="Q23" s="228"/>
      <c r="R23" s="77" t="s">
        <v>15</v>
      </c>
      <c r="T23" s="225" t="str">
        <f>女子参加名簿!F13</f>
        <v>無</v>
      </c>
      <c r="U23" s="225"/>
      <c r="V23" s="225">
        <f>女子申込!F6</f>
        <v>0</v>
      </c>
      <c r="W23" s="225"/>
    </row>
    <row r="24" spans="2:23" s="2" customFormat="1" ht="30" customHeight="1" x14ac:dyDescent="0.15">
      <c r="B24" s="215"/>
      <c r="C24" s="234"/>
      <c r="D24" s="237"/>
      <c r="E24" s="239" t="s">
        <v>82</v>
      </c>
      <c r="F24" s="240"/>
      <c r="G24" s="241"/>
      <c r="H24" s="225"/>
      <c r="I24" s="225"/>
      <c r="J24" s="63" t="s">
        <v>83</v>
      </c>
      <c r="K24" s="226">
        <v>3000</v>
      </c>
      <c r="L24" s="227"/>
      <c r="M24" s="76" t="s">
        <v>15</v>
      </c>
      <c r="N24" s="63" t="s">
        <v>81</v>
      </c>
      <c r="O24" s="228">
        <f t="shared" si="0"/>
        <v>0</v>
      </c>
      <c r="P24" s="228"/>
      <c r="Q24" s="228"/>
      <c r="R24" s="77" t="s">
        <v>15</v>
      </c>
      <c r="T24" s="225">
        <f>女子参加名簿!F14</f>
        <v>0</v>
      </c>
      <c r="U24" s="225"/>
      <c r="V24" s="225">
        <f>女子申込!F7</f>
        <v>0</v>
      </c>
      <c r="W24" s="225"/>
    </row>
    <row r="25" spans="2:23" s="2" customFormat="1" ht="30" customHeight="1" x14ac:dyDescent="0.15">
      <c r="B25" s="215"/>
      <c r="C25" s="235"/>
      <c r="D25" s="238"/>
      <c r="E25" s="239" t="s">
        <v>47</v>
      </c>
      <c r="F25" s="240"/>
      <c r="G25" s="241"/>
      <c r="H25" s="225"/>
      <c r="I25" s="225"/>
      <c r="J25" s="63" t="s">
        <v>46</v>
      </c>
      <c r="K25" s="226">
        <v>6000</v>
      </c>
      <c r="L25" s="227"/>
      <c r="M25" s="76" t="s">
        <v>15</v>
      </c>
      <c r="N25" s="63" t="s">
        <v>81</v>
      </c>
      <c r="O25" s="228">
        <f t="shared" si="0"/>
        <v>0</v>
      </c>
      <c r="P25" s="228"/>
      <c r="Q25" s="228"/>
      <c r="R25" s="77" t="s">
        <v>15</v>
      </c>
      <c r="T25" s="225">
        <f>女子参加名簿!F15</f>
        <v>0</v>
      </c>
      <c r="U25" s="225"/>
      <c r="V25" s="225">
        <f>女子申込!F8</f>
        <v>0</v>
      </c>
      <c r="W25" s="225"/>
    </row>
    <row r="26" spans="2:23" s="2" customFormat="1" ht="30" customHeight="1" thickBot="1" x14ac:dyDescent="0.2">
      <c r="B26" s="216"/>
      <c r="C26" s="242" t="s">
        <v>87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32">
        <f>SUM(O14:Q25)</f>
        <v>0</v>
      </c>
      <c r="P26" s="232"/>
      <c r="Q26" s="232"/>
      <c r="R26" s="78" t="s">
        <v>15</v>
      </c>
    </row>
    <row r="27" spans="2:23" s="2" customFormat="1" x14ac:dyDescent="0.15"/>
    <row r="28" spans="2:23" s="2" customFormat="1" x14ac:dyDescent="0.15"/>
    <row r="29" spans="2:23" s="2" customFormat="1" x14ac:dyDescent="0.15"/>
  </sheetData>
  <mergeCells count="105"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</mergeCells>
  <phoneticPr fontId="1"/>
  <pageMargins left="0.7" right="0.7" top="0.75" bottom="0.75" header="0.3" footer="0.3"/>
  <pageSetup paperSize="9"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L47"/>
  <sheetViews>
    <sheetView zoomScale="115" zoomScaleNormal="115" workbookViewId="0">
      <selection activeCell="M13" sqref="M13"/>
    </sheetView>
  </sheetViews>
  <sheetFormatPr defaultRowHeight="13.5" x14ac:dyDescent="0.15"/>
  <cols>
    <col min="1" max="1" width="2.25" customWidth="1"/>
    <col min="2" max="3" width="3.625" customWidth="1"/>
    <col min="4" max="4" width="12.625" customWidth="1"/>
    <col min="5" max="5" width="3.625" customWidth="1"/>
    <col min="6" max="11" width="2.625" customWidth="1"/>
    <col min="12" max="12" width="15.625" customWidth="1"/>
    <col min="13" max="14" width="7.625" customWidth="1"/>
    <col min="15" max="16" width="3.625" customWidth="1"/>
    <col min="17" max="17" width="12.625" customWidth="1"/>
    <col min="18" max="18" width="3.625" customWidth="1"/>
    <col min="19" max="24" width="2.625" customWidth="1"/>
    <col min="25" max="25" width="15.625" customWidth="1"/>
    <col min="26" max="27" width="7.625" customWidth="1"/>
    <col min="28" max="29" width="3.625" customWidth="1"/>
    <col min="30" max="30" width="12.625" customWidth="1"/>
    <col min="31" max="31" width="3.625" customWidth="1"/>
    <col min="32" max="37" width="2.625" customWidth="1"/>
    <col min="38" max="38" width="15.625" customWidth="1"/>
  </cols>
  <sheetData>
    <row r="1" spans="2:38" ht="14.25" customHeight="1" x14ac:dyDescent="0.15">
      <c r="E1" s="266" t="s">
        <v>16</v>
      </c>
      <c r="F1" s="266"/>
      <c r="G1" s="266"/>
      <c r="H1" s="266"/>
      <c r="I1" s="266"/>
      <c r="J1" s="266"/>
      <c r="K1" s="266"/>
      <c r="L1" s="266"/>
    </row>
    <row r="2" spans="2:38" ht="14.25" customHeight="1" x14ac:dyDescent="0.15">
      <c r="B2" t="s">
        <v>5</v>
      </c>
      <c r="E2" s="267" t="s">
        <v>17</v>
      </c>
      <c r="F2" s="267"/>
      <c r="G2" s="267"/>
      <c r="H2" s="267"/>
      <c r="I2" s="267"/>
      <c r="J2" s="267"/>
      <c r="K2" s="267"/>
      <c r="L2" s="267"/>
    </row>
    <row r="3" spans="2:38" ht="14.25" thickBot="1" x14ac:dyDescent="0.2"/>
    <row r="4" spans="2:38" ht="20.25" customHeight="1" x14ac:dyDescent="0.15">
      <c r="B4" s="243" t="s">
        <v>0</v>
      </c>
      <c r="C4" s="244"/>
      <c r="D4" s="247" t="str">
        <f>IF(男子参加名簿!D3="","",男子参加名簿!D3)</f>
        <v/>
      </c>
      <c r="E4" s="248"/>
      <c r="F4" s="248"/>
      <c r="G4" s="248"/>
      <c r="H4" s="248"/>
      <c r="I4" s="248"/>
      <c r="J4" s="248"/>
      <c r="K4" s="248"/>
      <c r="L4" s="249"/>
      <c r="O4" s="243" t="s">
        <v>0</v>
      </c>
      <c r="P4" s="244"/>
      <c r="Q4" s="247" t="str">
        <f>D4</f>
        <v/>
      </c>
      <c r="R4" s="248"/>
      <c r="S4" s="248"/>
      <c r="T4" s="248"/>
      <c r="U4" s="248"/>
      <c r="V4" s="248"/>
      <c r="W4" s="248"/>
      <c r="X4" s="248"/>
      <c r="Y4" s="249"/>
      <c r="AB4" s="243" t="s">
        <v>0</v>
      </c>
      <c r="AC4" s="244"/>
      <c r="AD4" s="247" t="str">
        <f>Q4</f>
        <v/>
      </c>
      <c r="AE4" s="248"/>
      <c r="AF4" s="248"/>
      <c r="AG4" s="248"/>
      <c r="AH4" s="248"/>
      <c r="AI4" s="248"/>
      <c r="AJ4" s="248"/>
      <c r="AK4" s="248"/>
      <c r="AL4" s="249"/>
    </row>
    <row r="5" spans="2:38" ht="13.15" customHeight="1" x14ac:dyDescent="0.15">
      <c r="B5" s="245" t="s">
        <v>48</v>
      </c>
      <c r="C5" s="246"/>
      <c r="D5" s="257" t="str">
        <f>IF(男子参加名簿!E18="","",男子参加名簿!E18)</f>
        <v/>
      </c>
      <c r="E5" s="258"/>
      <c r="F5" s="259"/>
      <c r="G5" s="260" t="s">
        <v>25</v>
      </c>
      <c r="H5" s="261"/>
      <c r="I5" s="262"/>
      <c r="J5" s="250" t="str">
        <f>IF(男子参加名簿!K18="","",男子参加名簿!K18)</f>
        <v/>
      </c>
      <c r="K5" s="251"/>
      <c r="L5" s="252"/>
      <c r="O5" s="245" t="s">
        <v>48</v>
      </c>
      <c r="P5" s="246"/>
      <c r="Q5" s="257" t="str">
        <f>D5</f>
        <v/>
      </c>
      <c r="R5" s="258"/>
      <c r="S5" s="259"/>
      <c r="T5" s="260" t="s">
        <v>25</v>
      </c>
      <c r="U5" s="261"/>
      <c r="V5" s="262"/>
      <c r="W5" s="250" t="str">
        <f>J5</f>
        <v/>
      </c>
      <c r="X5" s="251"/>
      <c r="Y5" s="252"/>
      <c r="AB5" s="245" t="s">
        <v>48</v>
      </c>
      <c r="AC5" s="246"/>
      <c r="AD5" s="257" t="str">
        <f>Q5</f>
        <v/>
      </c>
      <c r="AE5" s="258"/>
      <c r="AF5" s="259"/>
      <c r="AG5" s="260" t="s">
        <v>25</v>
      </c>
      <c r="AH5" s="261"/>
      <c r="AI5" s="262"/>
      <c r="AJ5" s="250" t="str">
        <f>W5</f>
        <v/>
      </c>
      <c r="AK5" s="251"/>
      <c r="AL5" s="252"/>
    </row>
    <row r="6" spans="2:38" ht="13.15" customHeight="1" x14ac:dyDescent="0.15">
      <c r="B6" s="245" t="s">
        <v>7</v>
      </c>
      <c r="C6" s="246"/>
      <c r="D6" s="257" t="str">
        <f>IF(男子参加名簿!E19="","",男子参加名簿!E19)</f>
        <v/>
      </c>
      <c r="E6" s="258"/>
      <c r="F6" s="259"/>
      <c r="G6" s="263" t="s">
        <v>7</v>
      </c>
      <c r="H6" s="264"/>
      <c r="I6" s="265"/>
      <c r="J6" s="250" t="str">
        <f>IF(男子参加名簿!K19="","",男子参加名簿!K19)</f>
        <v/>
      </c>
      <c r="K6" s="251"/>
      <c r="L6" s="252"/>
      <c r="O6" s="245" t="s">
        <v>7</v>
      </c>
      <c r="P6" s="246"/>
      <c r="Q6" s="257" t="str">
        <f>D6</f>
        <v/>
      </c>
      <c r="R6" s="258"/>
      <c r="S6" s="259"/>
      <c r="T6" s="263" t="s">
        <v>7</v>
      </c>
      <c r="U6" s="264"/>
      <c r="V6" s="265"/>
      <c r="W6" s="250" t="str">
        <f>J6</f>
        <v/>
      </c>
      <c r="X6" s="251"/>
      <c r="Y6" s="252"/>
      <c r="AB6" s="245" t="s">
        <v>7</v>
      </c>
      <c r="AC6" s="246"/>
      <c r="AD6" s="257" t="str">
        <f>Q6</f>
        <v/>
      </c>
      <c r="AE6" s="258"/>
      <c r="AF6" s="259"/>
      <c r="AG6" s="263" t="s">
        <v>7</v>
      </c>
      <c r="AH6" s="264"/>
      <c r="AI6" s="265"/>
      <c r="AJ6" s="250" t="str">
        <f>W6</f>
        <v/>
      </c>
      <c r="AK6" s="251"/>
      <c r="AL6" s="252"/>
    </row>
    <row r="7" spans="2:38" ht="13.15" customHeight="1" x14ac:dyDescent="0.15">
      <c r="B7" s="245" t="s">
        <v>8</v>
      </c>
      <c r="C7" s="246"/>
      <c r="D7" s="257" t="str">
        <f>IF(男子参加名簿!E20="","",男子参加名簿!E20)</f>
        <v/>
      </c>
      <c r="E7" s="258"/>
      <c r="F7" s="259"/>
      <c r="G7" s="263" t="s">
        <v>24</v>
      </c>
      <c r="H7" s="264"/>
      <c r="I7" s="265"/>
      <c r="J7" s="250" t="str">
        <f>IF(男子参加名簿!K20="","",男子参加名簿!K20)</f>
        <v/>
      </c>
      <c r="K7" s="251"/>
      <c r="L7" s="252"/>
      <c r="O7" s="245" t="s">
        <v>8</v>
      </c>
      <c r="P7" s="246"/>
      <c r="Q7" s="257" t="str">
        <f>D7</f>
        <v/>
      </c>
      <c r="R7" s="258"/>
      <c r="S7" s="259"/>
      <c r="T7" s="263" t="s">
        <v>24</v>
      </c>
      <c r="U7" s="264"/>
      <c r="V7" s="265"/>
      <c r="W7" s="250" t="str">
        <f>J7</f>
        <v/>
      </c>
      <c r="X7" s="251"/>
      <c r="Y7" s="252"/>
      <c r="AB7" s="245" t="s">
        <v>8</v>
      </c>
      <c r="AC7" s="246"/>
      <c r="AD7" s="257" t="str">
        <f>Q7</f>
        <v/>
      </c>
      <c r="AE7" s="258"/>
      <c r="AF7" s="259"/>
      <c r="AG7" s="263" t="s">
        <v>24</v>
      </c>
      <c r="AH7" s="264"/>
      <c r="AI7" s="265"/>
      <c r="AJ7" s="250" t="str">
        <f>W7</f>
        <v/>
      </c>
      <c r="AK7" s="251"/>
      <c r="AL7" s="252"/>
    </row>
    <row r="8" spans="2:38" s="18" customFormat="1" ht="13.15" customHeight="1" x14ac:dyDescent="0.15">
      <c r="B8" s="8" t="s">
        <v>10</v>
      </c>
      <c r="C8" s="253" t="s">
        <v>11</v>
      </c>
      <c r="D8" s="254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3" t="s">
        <v>13</v>
      </c>
      <c r="O8" s="8" t="s">
        <v>10</v>
      </c>
      <c r="P8" s="253" t="s">
        <v>11</v>
      </c>
      <c r="Q8" s="254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3" t="s">
        <v>13</v>
      </c>
      <c r="AB8" s="8" t="s">
        <v>10</v>
      </c>
      <c r="AC8" s="253" t="s">
        <v>11</v>
      </c>
      <c r="AD8" s="254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3" t="s">
        <v>13</v>
      </c>
    </row>
    <row r="9" spans="2:38" ht="13.15" customHeight="1" x14ac:dyDescent="0.15">
      <c r="B9" s="8">
        <v>1</v>
      </c>
      <c r="C9" s="250" t="str">
        <f>IF(男子参加名簿!D23="","",男子参加名簿!D23)</f>
        <v/>
      </c>
      <c r="D9" s="246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4" t="str">
        <f>IF(男子参加名簿!M23="","",男子参加名簿!M23)</f>
        <v/>
      </c>
      <c r="O9" s="8">
        <v>16</v>
      </c>
      <c r="P9" s="250" t="str">
        <f>IF(男子参加名簿!Q23="","",男子参加名簿!Q23)</f>
        <v/>
      </c>
      <c r="Q9" s="246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4" t="str">
        <f>IF(男子参加名簿!Z23="","",男子参加名簿!Z23)</f>
        <v/>
      </c>
      <c r="AB9" s="8">
        <v>31</v>
      </c>
      <c r="AC9" s="250" t="str">
        <f>IF(男子参加名簿!AD23="","",男子参加名簿!AD23)</f>
        <v/>
      </c>
      <c r="AD9" s="246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4" t="str">
        <f>IF(男子参加名簿!AM23="","",男子参加名簿!AM23)</f>
        <v/>
      </c>
    </row>
    <row r="10" spans="2:38" ht="13.15" customHeight="1" x14ac:dyDescent="0.15">
      <c r="B10" s="8">
        <v>2</v>
      </c>
      <c r="C10" s="250" t="str">
        <f>IF(男子参加名簿!D24="","",男子参加名簿!D24)</f>
        <v/>
      </c>
      <c r="D10" s="246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4" t="str">
        <f>IF(男子参加名簿!M24="","",男子参加名簿!M24)</f>
        <v/>
      </c>
      <c r="O10" s="8">
        <v>17</v>
      </c>
      <c r="P10" s="250" t="str">
        <f>IF(男子参加名簿!Q24="","",男子参加名簿!Q24)</f>
        <v/>
      </c>
      <c r="Q10" s="246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4" t="str">
        <f>IF(男子参加名簿!Z24="","",男子参加名簿!Z24)</f>
        <v/>
      </c>
      <c r="AB10" s="8">
        <v>32</v>
      </c>
      <c r="AC10" s="250" t="str">
        <f>IF(男子参加名簿!AD24="","",男子参加名簿!AD24)</f>
        <v/>
      </c>
      <c r="AD10" s="246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4" t="str">
        <f>IF(男子参加名簿!AM24="","",男子参加名簿!AM24)</f>
        <v/>
      </c>
    </row>
    <row r="11" spans="2:38" ht="13.15" customHeight="1" x14ac:dyDescent="0.15">
      <c r="B11" s="8">
        <v>3</v>
      </c>
      <c r="C11" s="250" t="str">
        <f>IF(男子参加名簿!D25="","",男子参加名簿!D25)</f>
        <v/>
      </c>
      <c r="D11" s="246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4" t="str">
        <f>IF(男子参加名簿!M25="","",男子参加名簿!M25)</f>
        <v/>
      </c>
      <c r="O11" s="8">
        <v>18</v>
      </c>
      <c r="P11" s="250" t="str">
        <f>IF(男子参加名簿!Q25="","",男子参加名簿!Q25)</f>
        <v/>
      </c>
      <c r="Q11" s="246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4" t="str">
        <f>IF(男子参加名簿!Z25="","",男子参加名簿!Z25)</f>
        <v/>
      </c>
      <c r="AB11" s="8">
        <v>33</v>
      </c>
      <c r="AC11" s="250" t="str">
        <f>IF(男子参加名簿!AD25="","",男子参加名簿!AD25)</f>
        <v/>
      </c>
      <c r="AD11" s="246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4" t="str">
        <f>IF(男子参加名簿!AM25="","",男子参加名簿!AM25)</f>
        <v/>
      </c>
    </row>
    <row r="12" spans="2:38" ht="13.15" customHeight="1" x14ac:dyDescent="0.15">
      <c r="B12" s="8">
        <v>4</v>
      </c>
      <c r="C12" s="250" t="str">
        <f>IF(男子参加名簿!D26="","",男子参加名簿!D26)</f>
        <v/>
      </c>
      <c r="D12" s="246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4" t="str">
        <f>IF(男子参加名簿!M26="","",男子参加名簿!M26)</f>
        <v/>
      </c>
      <c r="O12" s="8">
        <v>19</v>
      </c>
      <c r="P12" s="250" t="str">
        <f>IF(男子参加名簿!Q26="","",男子参加名簿!Q26)</f>
        <v/>
      </c>
      <c r="Q12" s="246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4" t="str">
        <f>IF(男子参加名簿!Z26="","",男子参加名簿!Z26)</f>
        <v/>
      </c>
      <c r="AB12" s="8">
        <v>34</v>
      </c>
      <c r="AC12" s="250" t="str">
        <f>IF(男子参加名簿!AD26="","",男子参加名簿!AD26)</f>
        <v/>
      </c>
      <c r="AD12" s="246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4" t="str">
        <f>IF(男子参加名簿!AM26="","",男子参加名簿!AM26)</f>
        <v/>
      </c>
    </row>
    <row r="13" spans="2:38" ht="13.15" customHeight="1" x14ac:dyDescent="0.15">
      <c r="B13" s="8">
        <v>5</v>
      </c>
      <c r="C13" s="250" t="str">
        <f>IF(男子参加名簿!D27="","",男子参加名簿!D27)</f>
        <v/>
      </c>
      <c r="D13" s="246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4" t="str">
        <f>IF(男子参加名簿!M27="","",男子参加名簿!M27)</f>
        <v/>
      </c>
      <c r="O13" s="8">
        <v>20</v>
      </c>
      <c r="P13" s="250" t="str">
        <f>IF(男子参加名簿!Q27="","",男子参加名簿!Q27)</f>
        <v/>
      </c>
      <c r="Q13" s="246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4" t="str">
        <f>IF(男子参加名簿!Z27="","",男子参加名簿!Z27)</f>
        <v/>
      </c>
      <c r="AB13" s="8">
        <v>35</v>
      </c>
      <c r="AC13" s="250" t="str">
        <f>IF(男子参加名簿!AD27="","",男子参加名簿!AD27)</f>
        <v/>
      </c>
      <c r="AD13" s="246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4" t="str">
        <f>IF(男子参加名簿!AM27="","",男子参加名簿!AM27)</f>
        <v/>
      </c>
    </row>
    <row r="14" spans="2:38" ht="13.15" customHeight="1" x14ac:dyDescent="0.15">
      <c r="B14" s="8">
        <v>6</v>
      </c>
      <c r="C14" s="250" t="str">
        <f>IF(男子参加名簿!D28="","",男子参加名簿!D28)</f>
        <v/>
      </c>
      <c r="D14" s="246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4" t="str">
        <f>IF(男子参加名簿!M28="","",男子参加名簿!M28)</f>
        <v/>
      </c>
      <c r="O14" s="8">
        <v>21</v>
      </c>
      <c r="P14" s="250" t="str">
        <f>IF(男子参加名簿!Q28="","",男子参加名簿!Q28)</f>
        <v/>
      </c>
      <c r="Q14" s="246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4" t="str">
        <f>IF(男子参加名簿!Z28="","",男子参加名簿!Z28)</f>
        <v/>
      </c>
      <c r="AB14" s="8">
        <v>36</v>
      </c>
      <c r="AC14" s="250" t="str">
        <f>IF(男子参加名簿!AD28="","",男子参加名簿!AD28)</f>
        <v/>
      </c>
      <c r="AD14" s="246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4" t="str">
        <f>IF(男子参加名簿!AM28="","",男子参加名簿!AM28)</f>
        <v/>
      </c>
    </row>
    <row r="15" spans="2:38" ht="13.15" customHeight="1" x14ac:dyDescent="0.15">
      <c r="B15" s="8">
        <v>7</v>
      </c>
      <c r="C15" s="250" t="str">
        <f>IF(男子参加名簿!D29="","",男子参加名簿!D29)</f>
        <v/>
      </c>
      <c r="D15" s="246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4" t="str">
        <f>IF(男子参加名簿!M29="","",男子参加名簿!M29)</f>
        <v/>
      </c>
      <c r="O15" s="8">
        <v>22</v>
      </c>
      <c r="P15" s="250" t="str">
        <f>IF(男子参加名簿!Q29="","",男子参加名簿!Q29)</f>
        <v/>
      </c>
      <c r="Q15" s="246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4" t="str">
        <f>IF(男子参加名簿!Z29="","",男子参加名簿!Z29)</f>
        <v/>
      </c>
      <c r="AB15" s="8">
        <v>37</v>
      </c>
      <c r="AC15" s="250" t="str">
        <f>IF(男子参加名簿!AD29="","",男子参加名簿!AD29)</f>
        <v/>
      </c>
      <c r="AD15" s="246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4" t="str">
        <f>IF(男子参加名簿!AM29="","",男子参加名簿!AM29)</f>
        <v/>
      </c>
    </row>
    <row r="16" spans="2:38" ht="13.15" customHeight="1" x14ac:dyDescent="0.15">
      <c r="B16" s="8">
        <v>8</v>
      </c>
      <c r="C16" s="250" t="str">
        <f>IF(男子参加名簿!D30="","",男子参加名簿!D30)</f>
        <v/>
      </c>
      <c r="D16" s="246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4" t="str">
        <f>IF(男子参加名簿!M30="","",男子参加名簿!M30)</f>
        <v/>
      </c>
      <c r="O16" s="8">
        <v>23</v>
      </c>
      <c r="P16" s="250" t="str">
        <f>IF(男子参加名簿!Q30="","",男子参加名簿!Q30)</f>
        <v/>
      </c>
      <c r="Q16" s="246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4" t="str">
        <f>IF(男子参加名簿!Z30="","",男子参加名簿!Z30)</f>
        <v/>
      </c>
      <c r="AB16" s="8">
        <v>38</v>
      </c>
      <c r="AC16" s="250" t="str">
        <f>IF(男子参加名簿!AD30="","",男子参加名簿!AD30)</f>
        <v/>
      </c>
      <c r="AD16" s="246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4" t="str">
        <f>IF(男子参加名簿!AM30="","",男子参加名簿!AM30)</f>
        <v/>
      </c>
    </row>
    <row r="17" spans="2:38" ht="13.15" customHeight="1" x14ac:dyDescent="0.15">
      <c r="B17" s="8">
        <v>9</v>
      </c>
      <c r="C17" s="250" t="str">
        <f>IF(男子参加名簿!D31="","",男子参加名簿!D31)</f>
        <v/>
      </c>
      <c r="D17" s="246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4" t="str">
        <f>IF(男子参加名簿!M31="","",男子参加名簿!M31)</f>
        <v/>
      </c>
      <c r="O17" s="8">
        <v>24</v>
      </c>
      <c r="P17" s="250" t="str">
        <f>IF(男子参加名簿!Q31="","",男子参加名簿!Q31)</f>
        <v/>
      </c>
      <c r="Q17" s="246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4" t="str">
        <f>IF(男子参加名簿!Z31="","",男子参加名簿!Z31)</f>
        <v/>
      </c>
      <c r="AB17" s="8">
        <v>39</v>
      </c>
      <c r="AC17" s="250" t="str">
        <f>IF(男子参加名簿!AD31="","",男子参加名簿!AD31)</f>
        <v/>
      </c>
      <c r="AD17" s="246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4" t="str">
        <f>IF(男子参加名簿!AM31="","",男子参加名簿!AM31)</f>
        <v/>
      </c>
    </row>
    <row r="18" spans="2:38" ht="13.15" customHeight="1" x14ac:dyDescent="0.15">
      <c r="B18" s="8">
        <v>10</v>
      </c>
      <c r="C18" s="250" t="str">
        <f>IF(男子参加名簿!D32="","",男子参加名簿!D32)</f>
        <v/>
      </c>
      <c r="D18" s="246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4" t="str">
        <f>IF(男子参加名簿!M32="","",男子参加名簿!M32)</f>
        <v/>
      </c>
      <c r="O18" s="8">
        <v>25</v>
      </c>
      <c r="P18" s="250" t="str">
        <f>IF(男子参加名簿!Q32="","",男子参加名簿!Q32)</f>
        <v/>
      </c>
      <c r="Q18" s="246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4" t="str">
        <f>IF(男子参加名簿!Z32="","",男子参加名簿!Z32)</f>
        <v/>
      </c>
      <c r="AB18" s="8">
        <v>40</v>
      </c>
      <c r="AC18" s="250" t="str">
        <f>IF(男子参加名簿!AD32="","",男子参加名簿!AD32)</f>
        <v/>
      </c>
      <c r="AD18" s="246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4" t="str">
        <f>IF(男子参加名簿!AM32="","",男子参加名簿!AM32)</f>
        <v/>
      </c>
    </row>
    <row r="19" spans="2:38" ht="13.15" customHeight="1" x14ac:dyDescent="0.15">
      <c r="B19" s="8">
        <v>11</v>
      </c>
      <c r="C19" s="250" t="str">
        <f>IF(男子参加名簿!D33="","",男子参加名簿!D33)</f>
        <v/>
      </c>
      <c r="D19" s="246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4" t="str">
        <f>IF(男子参加名簿!M33="","",男子参加名簿!M33)</f>
        <v/>
      </c>
      <c r="O19" s="8">
        <v>26</v>
      </c>
      <c r="P19" s="250" t="str">
        <f>IF(男子参加名簿!Q33="","",男子参加名簿!Q33)</f>
        <v/>
      </c>
      <c r="Q19" s="246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4" t="str">
        <f>IF(男子参加名簿!Z33="","",男子参加名簿!Z33)</f>
        <v/>
      </c>
      <c r="AB19" s="8">
        <v>41</v>
      </c>
      <c r="AC19" s="250" t="str">
        <f>IF(男子参加名簿!AD33="","",男子参加名簿!AD33)</f>
        <v/>
      </c>
      <c r="AD19" s="246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4" t="str">
        <f>IF(男子参加名簿!AM33="","",男子参加名簿!AM33)</f>
        <v/>
      </c>
    </row>
    <row r="20" spans="2:38" ht="13.15" customHeight="1" x14ac:dyDescent="0.15">
      <c r="B20" s="8">
        <v>12</v>
      </c>
      <c r="C20" s="250" t="str">
        <f>IF(男子参加名簿!D34="","",男子参加名簿!D34)</f>
        <v/>
      </c>
      <c r="D20" s="246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4" t="str">
        <f>IF(男子参加名簿!M34="","",男子参加名簿!M34)</f>
        <v/>
      </c>
      <c r="O20" s="8">
        <v>27</v>
      </c>
      <c r="P20" s="250" t="str">
        <f>IF(男子参加名簿!Q34="","",男子参加名簿!Q34)</f>
        <v/>
      </c>
      <c r="Q20" s="246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4" t="str">
        <f>IF(男子参加名簿!Z34="","",男子参加名簿!Z34)</f>
        <v/>
      </c>
      <c r="AB20" s="8">
        <v>42</v>
      </c>
      <c r="AC20" s="250" t="str">
        <f>IF(男子参加名簿!AD34="","",男子参加名簿!AD34)</f>
        <v/>
      </c>
      <c r="AD20" s="246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4" t="str">
        <f>IF(男子参加名簿!AM34="","",男子参加名簿!AM34)</f>
        <v/>
      </c>
    </row>
    <row r="21" spans="2:38" ht="13.15" customHeight="1" x14ac:dyDescent="0.15">
      <c r="B21" s="8">
        <v>13</v>
      </c>
      <c r="C21" s="250" t="str">
        <f>IF(男子参加名簿!D35="","",男子参加名簿!D35)</f>
        <v/>
      </c>
      <c r="D21" s="246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4" t="str">
        <f>IF(男子参加名簿!M35="","",男子参加名簿!M35)</f>
        <v/>
      </c>
      <c r="O21" s="8">
        <v>28</v>
      </c>
      <c r="P21" s="250" t="str">
        <f>IF(男子参加名簿!Q35="","",男子参加名簿!Q35)</f>
        <v/>
      </c>
      <c r="Q21" s="246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4" t="str">
        <f>IF(男子参加名簿!Z35="","",男子参加名簿!Z35)</f>
        <v/>
      </c>
      <c r="AB21" s="8">
        <v>43</v>
      </c>
      <c r="AC21" s="250" t="str">
        <f>IF(男子参加名簿!AD35="","",男子参加名簿!AD35)</f>
        <v/>
      </c>
      <c r="AD21" s="246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4" t="str">
        <f>IF(男子参加名簿!AM35="","",男子参加名簿!AM35)</f>
        <v/>
      </c>
    </row>
    <row r="22" spans="2:38" ht="13.15" customHeight="1" x14ac:dyDescent="0.15">
      <c r="B22" s="8">
        <v>14</v>
      </c>
      <c r="C22" s="250" t="str">
        <f>IF(男子参加名簿!D36="","",男子参加名簿!D36)</f>
        <v/>
      </c>
      <c r="D22" s="246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4" t="str">
        <f>IF(男子参加名簿!M36="","",男子参加名簿!M36)</f>
        <v/>
      </c>
      <c r="O22" s="8">
        <v>29</v>
      </c>
      <c r="P22" s="250" t="str">
        <f>IF(男子参加名簿!Q36="","",男子参加名簿!Q36)</f>
        <v/>
      </c>
      <c r="Q22" s="246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4" t="str">
        <f>IF(男子参加名簿!Z36="","",男子参加名簿!Z36)</f>
        <v/>
      </c>
      <c r="AB22" s="8">
        <v>44</v>
      </c>
      <c r="AC22" s="250" t="str">
        <f>IF(男子参加名簿!AD36="","",男子参加名簿!AD36)</f>
        <v/>
      </c>
      <c r="AD22" s="246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4" t="str">
        <f>IF(男子参加名簿!AM36="","",男子参加名簿!AM36)</f>
        <v/>
      </c>
    </row>
    <row r="23" spans="2:38" ht="13.15" customHeight="1" thickBot="1" x14ac:dyDescent="0.2">
      <c r="B23" s="9">
        <v>15</v>
      </c>
      <c r="C23" s="255" t="str">
        <f>IF(男子参加名簿!D37="","",男子参加名簿!D37)</f>
        <v/>
      </c>
      <c r="D23" s="256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5" t="str">
        <f>IF(男子参加名簿!M37="","",男子参加名簿!M37)</f>
        <v/>
      </c>
      <c r="M23" s="16"/>
      <c r="O23" s="9">
        <v>30</v>
      </c>
      <c r="P23" s="255" t="str">
        <f>IF(男子参加名簿!Q37="","",男子参加名簿!Q37)</f>
        <v/>
      </c>
      <c r="Q23" s="256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5" t="str">
        <f>IF(男子参加名簿!Z37="","",男子参加名簿!Z37)</f>
        <v/>
      </c>
      <c r="Z23" s="16"/>
      <c r="AB23" s="9">
        <v>45</v>
      </c>
      <c r="AC23" s="255" t="str">
        <f>IF(男子参加名簿!AD37="","",男子参加名簿!AD37)</f>
        <v/>
      </c>
      <c r="AD23" s="256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5" t="str">
        <f>IF(男子参加名簿!AM37="","",男子参加名簿!AM37)</f>
        <v/>
      </c>
    </row>
    <row r="24" spans="2:38" ht="13.5" customHeight="1" x14ac:dyDescent="0.15">
      <c r="M24" s="17"/>
      <c r="Z24" s="17"/>
    </row>
    <row r="25" spans="2:38" ht="13.5" customHeight="1" x14ac:dyDescent="0.15">
      <c r="M25" s="17"/>
      <c r="Z25" s="17"/>
    </row>
    <row r="26" spans="2:38" ht="13.5" customHeight="1" x14ac:dyDescent="0.15">
      <c r="B26" t="s">
        <v>30</v>
      </c>
      <c r="M26" s="17"/>
      <c r="Z26" s="17"/>
    </row>
    <row r="27" spans="2:38" ht="13.5" customHeight="1" thickBot="1" x14ac:dyDescent="0.2">
      <c r="M27" s="17"/>
      <c r="Z27" s="17"/>
    </row>
    <row r="28" spans="2:38" ht="20.25" customHeight="1" x14ac:dyDescent="0.15">
      <c r="B28" s="243" t="s">
        <v>0</v>
      </c>
      <c r="C28" s="244"/>
      <c r="D28" s="247" t="str">
        <f>IF(女子参加名簿!D3="","",女子参加名簿!D3)</f>
        <v/>
      </c>
      <c r="E28" s="248"/>
      <c r="F28" s="248"/>
      <c r="G28" s="248"/>
      <c r="H28" s="248"/>
      <c r="I28" s="248"/>
      <c r="J28" s="248"/>
      <c r="K28" s="248"/>
      <c r="L28" s="249"/>
      <c r="O28" s="243" t="s">
        <v>0</v>
      </c>
      <c r="P28" s="244"/>
      <c r="Q28" s="247" t="str">
        <f>D28</f>
        <v/>
      </c>
      <c r="R28" s="248"/>
      <c r="S28" s="248"/>
      <c r="T28" s="248"/>
      <c r="U28" s="248"/>
      <c r="V28" s="248"/>
      <c r="W28" s="248"/>
      <c r="X28" s="248"/>
      <c r="Y28" s="249"/>
      <c r="AB28" s="243" t="s">
        <v>0</v>
      </c>
      <c r="AC28" s="244"/>
      <c r="AD28" s="247" t="str">
        <f>Q28</f>
        <v/>
      </c>
      <c r="AE28" s="248"/>
      <c r="AF28" s="248"/>
      <c r="AG28" s="248"/>
      <c r="AH28" s="248"/>
      <c r="AI28" s="248"/>
      <c r="AJ28" s="248"/>
      <c r="AK28" s="248"/>
      <c r="AL28" s="249"/>
    </row>
    <row r="29" spans="2:38" ht="13.15" customHeight="1" x14ac:dyDescent="0.15">
      <c r="B29" s="245" t="s">
        <v>48</v>
      </c>
      <c r="C29" s="246"/>
      <c r="D29" s="257" t="str">
        <f>IF(女子参加名簿!E18="","",女子参加名簿!E18)</f>
        <v/>
      </c>
      <c r="E29" s="258"/>
      <c r="F29" s="259"/>
      <c r="G29" s="260" t="s">
        <v>25</v>
      </c>
      <c r="H29" s="261"/>
      <c r="I29" s="262"/>
      <c r="J29" s="250" t="str">
        <f>IF(女子参加名簿!K18="","", 女子参加名簿!K18)</f>
        <v/>
      </c>
      <c r="K29" s="251"/>
      <c r="L29" s="252"/>
      <c r="O29" s="245" t="s">
        <v>48</v>
      </c>
      <c r="P29" s="246"/>
      <c r="Q29" s="257" t="str">
        <f>D29</f>
        <v/>
      </c>
      <c r="R29" s="258"/>
      <c r="S29" s="259"/>
      <c r="T29" s="260" t="s">
        <v>25</v>
      </c>
      <c r="U29" s="261"/>
      <c r="V29" s="262"/>
      <c r="W29" s="250" t="str">
        <f>J29</f>
        <v/>
      </c>
      <c r="X29" s="251"/>
      <c r="Y29" s="252"/>
      <c r="AB29" s="245" t="s">
        <v>48</v>
      </c>
      <c r="AC29" s="246"/>
      <c r="AD29" s="257" t="str">
        <f>Q29</f>
        <v/>
      </c>
      <c r="AE29" s="258"/>
      <c r="AF29" s="259"/>
      <c r="AG29" s="260" t="s">
        <v>25</v>
      </c>
      <c r="AH29" s="261"/>
      <c r="AI29" s="262"/>
      <c r="AJ29" s="250" t="str">
        <f>W29</f>
        <v/>
      </c>
      <c r="AK29" s="251"/>
      <c r="AL29" s="252"/>
    </row>
    <row r="30" spans="2:38" ht="13.15" customHeight="1" x14ac:dyDescent="0.15">
      <c r="B30" s="245" t="s">
        <v>7</v>
      </c>
      <c r="C30" s="246"/>
      <c r="D30" s="257" t="str">
        <f>IF(女子参加名簿!E19="","",女子参加名簿!E19)</f>
        <v/>
      </c>
      <c r="E30" s="258"/>
      <c r="F30" s="259"/>
      <c r="G30" s="263" t="s">
        <v>7</v>
      </c>
      <c r="H30" s="264"/>
      <c r="I30" s="265"/>
      <c r="J30" s="250" t="str">
        <f>IF(女子参加名簿!K19="","", 女子参加名簿!K19)</f>
        <v/>
      </c>
      <c r="K30" s="251"/>
      <c r="L30" s="252"/>
      <c r="O30" s="245" t="s">
        <v>7</v>
      </c>
      <c r="P30" s="246"/>
      <c r="Q30" s="257" t="str">
        <f t="shared" ref="Q30:Q31" si="0">D30</f>
        <v/>
      </c>
      <c r="R30" s="258"/>
      <c r="S30" s="259"/>
      <c r="T30" s="263" t="s">
        <v>7</v>
      </c>
      <c r="U30" s="264"/>
      <c r="V30" s="265"/>
      <c r="W30" s="250" t="str">
        <f t="shared" ref="W30:W31" si="1">J30</f>
        <v/>
      </c>
      <c r="X30" s="251"/>
      <c r="Y30" s="252"/>
      <c r="AB30" s="245" t="s">
        <v>7</v>
      </c>
      <c r="AC30" s="246"/>
      <c r="AD30" s="257" t="str">
        <f t="shared" ref="AD30:AD31" si="2">Q30</f>
        <v/>
      </c>
      <c r="AE30" s="258"/>
      <c r="AF30" s="259"/>
      <c r="AG30" s="263" t="s">
        <v>7</v>
      </c>
      <c r="AH30" s="264"/>
      <c r="AI30" s="265"/>
      <c r="AJ30" s="250" t="str">
        <f t="shared" ref="AJ30:AJ31" si="3">W30</f>
        <v/>
      </c>
      <c r="AK30" s="251"/>
      <c r="AL30" s="252"/>
    </row>
    <row r="31" spans="2:38" ht="13.15" customHeight="1" x14ac:dyDescent="0.15">
      <c r="B31" s="245" t="s">
        <v>8</v>
      </c>
      <c r="C31" s="246"/>
      <c r="D31" s="257" t="str">
        <f>IF(女子参加名簿!E20="","",女子参加名簿!E20)</f>
        <v/>
      </c>
      <c r="E31" s="258"/>
      <c r="F31" s="259"/>
      <c r="G31" s="263" t="s">
        <v>24</v>
      </c>
      <c r="H31" s="264"/>
      <c r="I31" s="265"/>
      <c r="J31" s="250" t="str">
        <f>IF(女子参加名簿!K20="","", 女子参加名簿!K20)</f>
        <v/>
      </c>
      <c r="K31" s="251"/>
      <c r="L31" s="252"/>
      <c r="O31" s="245" t="s">
        <v>8</v>
      </c>
      <c r="P31" s="246"/>
      <c r="Q31" s="257" t="str">
        <f t="shared" si="0"/>
        <v/>
      </c>
      <c r="R31" s="258"/>
      <c r="S31" s="259"/>
      <c r="T31" s="263" t="s">
        <v>24</v>
      </c>
      <c r="U31" s="264"/>
      <c r="V31" s="265"/>
      <c r="W31" s="250" t="str">
        <f t="shared" si="1"/>
        <v/>
      </c>
      <c r="X31" s="251"/>
      <c r="Y31" s="252"/>
      <c r="AB31" s="245" t="s">
        <v>8</v>
      </c>
      <c r="AC31" s="246"/>
      <c r="AD31" s="257" t="str">
        <f t="shared" si="2"/>
        <v/>
      </c>
      <c r="AE31" s="258"/>
      <c r="AF31" s="259"/>
      <c r="AG31" s="263" t="s">
        <v>24</v>
      </c>
      <c r="AH31" s="264"/>
      <c r="AI31" s="265"/>
      <c r="AJ31" s="250" t="str">
        <f t="shared" si="3"/>
        <v/>
      </c>
      <c r="AK31" s="251"/>
      <c r="AL31" s="252"/>
    </row>
    <row r="32" spans="2:38" s="18" customFormat="1" ht="13.15" customHeight="1" x14ac:dyDescent="0.15">
      <c r="B32" s="8" t="s">
        <v>10</v>
      </c>
      <c r="C32" s="253" t="s">
        <v>11</v>
      </c>
      <c r="D32" s="254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3" t="s">
        <v>13</v>
      </c>
      <c r="O32" s="8" t="s">
        <v>10</v>
      </c>
      <c r="P32" s="253" t="s">
        <v>11</v>
      </c>
      <c r="Q32" s="254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3" t="s">
        <v>13</v>
      </c>
      <c r="AB32" s="8" t="s">
        <v>10</v>
      </c>
      <c r="AC32" s="253" t="s">
        <v>11</v>
      </c>
      <c r="AD32" s="254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3" t="s">
        <v>13</v>
      </c>
    </row>
    <row r="33" spans="2:38" ht="13.15" customHeight="1" x14ac:dyDescent="0.15">
      <c r="B33" s="8">
        <v>1</v>
      </c>
      <c r="C33" s="250" t="str">
        <f>IF(女子参加名簿!D23="","",女子参加名簿!D23)</f>
        <v/>
      </c>
      <c r="D33" s="246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4" t="str">
        <f>IF(女子参加名簿!M23="","",女子参加名簿!M23)</f>
        <v/>
      </c>
      <c r="O33" s="8">
        <v>16</v>
      </c>
      <c r="P33" s="250" t="str">
        <f>IF(女子参加名簿!Q23="","",女子参加名簿!Q23)</f>
        <v/>
      </c>
      <c r="Q33" s="246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4" t="str">
        <f>IF(女子参加名簿!Z23="","",女子参加名簿!Z23)</f>
        <v/>
      </c>
      <c r="AB33" s="8">
        <v>31</v>
      </c>
      <c r="AC33" s="250" t="str">
        <f>IF(女子参加名簿!AD23="","",女子参加名簿!AD23)</f>
        <v/>
      </c>
      <c r="AD33" s="246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4" t="str">
        <f>IF(女子参加名簿!AM23="","",女子参加名簿!AM23)</f>
        <v/>
      </c>
    </row>
    <row r="34" spans="2:38" ht="13.15" customHeight="1" x14ac:dyDescent="0.15">
      <c r="B34" s="8">
        <v>2</v>
      </c>
      <c r="C34" s="250" t="str">
        <f>IF(女子参加名簿!D24="","",女子参加名簿!D24)</f>
        <v/>
      </c>
      <c r="D34" s="246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4" t="str">
        <f>IF(女子参加名簿!M24="","",女子参加名簿!M24)</f>
        <v/>
      </c>
      <c r="O34" s="8">
        <v>17</v>
      </c>
      <c r="P34" s="250" t="str">
        <f>IF(女子参加名簿!Q24="","",女子参加名簿!Q24)</f>
        <v/>
      </c>
      <c r="Q34" s="246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4" t="str">
        <f>IF(女子参加名簿!Z24="","",女子参加名簿!Z24)</f>
        <v/>
      </c>
      <c r="AB34" s="8">
        <v>32</v>
      </c>
      <c r="AC34" s="250" t="str">
        <f>IF(女子参加名簿!AD24="","",女子参加名簿!AD24)</f>
        <v/>
      </c>
      <c r="AD34" s="246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4" t="str">
        <f>IF(女子参加名簿!AM24="","",女子参加名簿!AM24)</f>
        <v/>
      </c>
    </row>
    <row r="35" spans="2:38" ht="13.15" customHeight="1" x14ac:dyDescent="0.15">
      <c r="B35" s="8">
        <v>3</v>
      </c>
      <c r="C35" s="250" t="str">
        <f>IF(女子参加名簿!D25="","",女子参加名簿!D25)</f>
        <v/>
      </c>
      <c r="D35" s="246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4" t="str">
        <f>IF(女子参加名簿!M25="","",女子参加名簿!M25)</f>
        <v/>
      </c>
      <c r="O35" s="8">
        <v>18</v>
      </c>
      <c r="P35" s="250" t="str">
        <f>IF(女子参加名簿!Q25="","",女子参加名簿!Q25)</f>
        <v/>
      </c>
      <c r="Q35" s="246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4" t="str">
        <f>IF(女子参加名簿!Z25="","",女子参加名簿!Z25)</f>
        <v/>
      </c>
      <c r="AB35" s="8">
        <v>33</v>
      </c>
      <c r="AC35" s="250" t="str">
        <f>IF(女子参加名簿!AD25="","",女子参加名簿!AD25)</f>
        <v/>
      </c>
      <c r="AD35" s="246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4" t="str">
        <f>IF(女子参加名簿!AM25="","",女子参加名簿!AM25)</f>
        <v/>
      </c>
    </row>
    <row r="36" spans="2:38" ht="13.15" customHeight="1" x14ac:dyDescent="0.15">
      <c r="B36" s="8">
        <v>4</v>
      </c>
      <c r="C36" s="250" t="str">
        <f>IF(女子参加名簿!D26="","",女子参加名簿!D26)</f>
        <v/>
      </c>
      <c r="D36" s="246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4" t="str">
        <f>IF(女子参加名簿!M26="","",女子参加名簿!M26)</f>
        <v/>
      </c>
      <c r="O36" s="8">
        <v>19</v>
      </c>
      <c r="P36" s="250" t="str">
        <f>IF(女子参加名簿!Q26="","",女子参加名簿!Q26)</f>
        <v/>
      </c>
      <c r="Q36" s="246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4" t="str">
        <f>IF(女子参加名簿!Z26="","",女子参加名簿!Z26)</f>
        <v/>
      </c>
      <c r="AB36" s="8">
        <v>34</v>
      </c>
      <c r="AC36" s="250" t="str">
        <f>IF(女子参加名簿!AD26="","",女子参加名簿!AD26)</f>
        <v/>
      </c>
      <c r="AD36" s="246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4" t="str">
        <f>IF(女子参加名簿!AM26="","",女子参加名簿!AM26)</f>
        <v/>
      </c>
    </row>
    <row r="37" spans="2:38" ht="13.15" customHeight="1" x14ac:dyDescent="0.15">
      <c r="B37" s="8">
        <v>5</v>
      </c>
      <c r="C37" s="250" t="str">
        <f>IF(女子参加名簿!D27="","",女子参加名簿!D27)</f>
        <v/>
      </c>
      <c r="D37" s="246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4" t="str">
        <f>IF(女子参加名簿!M27="","",女子参加名簿!M27)</f>
        <v/>
      </c>
      <c r="O37" s="8">
        <v>20</v>
      </c>
      <c r="P37" s="250" t="str">
        <f>IF(女子参加名簿!Q27="","",女子参加名簿!Q27)</f>
        <v/>
      </c>
      <c r="Q37" s="246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4" t="str">
        <f>IF(女子参加名簿!Z27="","",女子参加名簿!Z27)</f>
        <v/>
      </c>
      <c r="AB37" s="8">
        <v>35</v>
      </c>
      <c r="AC37" s="250" t="str">
        <f>IF(女子参加名簿!AD27="","",女子参加名簿!AD27)</f>
        <v/>
      </c>
      <c r="AD37" s="246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4" t="str">
        <f>IF(女子参加名簿!AM27="","",女子参加名簿!AM27)</f>
        <v/>
      </c>
    </row>
    <row r="38" spans="2:38" ht="13.15" customHeight="1" x14ac:dyDescent="0.15">
      <c r="B38" s="8">
        <v>6</v>
      </c>
      <c r="C38" s="250" t="str">
        <f>IF(女子参加名簿!D28="","",女子参加名簿!D28)</f>
        <v/>
      </c>
      <c r="D38" s="246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4" t="str">
        <f>IF(女子参加名簿!M28="","",女子参加名簿!M28)</f>
        <v/>
      </c>
      <c r="O38" s="8">
        <v>21</v>
      </c>
      <c r="P38" s="250" t="str">
        <f>IF(女子参加名簿!Q28="","",女子参加名簿!Q28)</f>
        <v/>
      </c>
      <c r="Q38" s="246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4" t="str">
        <f>IF(女子参加名簿!Z28="","",女子参加名簿!Z28)</f>
        <v/>
      </c>
      <c r="AB38" s="8">
        <v>36</v>
      </c>
      <c r="AC38" s="250" t="str">
        <f>IF(女子参加名簿!AD28="","",女子参加名簿!AD28)</f>
        <v/>
      </c>
      <c r="AD38" s="246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4" t="str">
        <f>IF(女子参加名簿!AM28="","",女子参加名簿!AM28)</f>
        <v/>
      </c>
    </row>
    <row r="39" spans="2:38" ht="13.15" customHeight="1" x14ac:dyDescent="0.15">
      <c r="B39" s="8">
        <v>7</v>
      </c>
      <c r="C39" s="250" t="str">
        <f>IF(女子参加名簿!D29="","",女子参加名簿!D29)</f>
        <v/>
      </c>
      <c r="D39" s="246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4" t="str">
        <f>IF(女子参加名簿!M29="","",女子参加名簿!M29)</f>
        <v/>
      </c>
      <c r="O39" s="8">
        <v>22</v>
      </c>
      <c r="P39" s="250" t="str">
        <f>IF(女子参加名簿!Q29="","",女子参加名簿!Q29)</f>
        <v/>
      </c>
      <c r="Q39" s="246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4" t="str">
        <f>IF(女子参加名簿!Z29="","",女子参加名簿!Z29)</f>
        <v/>
      </c>
      <c r="AB39" s="8">
        <v>37</v>
      </c>
      <c r="AC39" s="250" t="str">
        <f>IF(女子参加名簿!AD29="","",女子参加名簿!AD29)</f>
        <v/>
      </c>
      <c r="AD39" s="246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4" t="str">
        <f>IF(女子参加名簿!AM29="","",女子参加名簿!AM29)</f>
        <v/>
      </c>
    </row>
    <row r="40" spans="2:38" ht="13.15" customHeight="1" x14ac:dyDescent="0.15">
      <c r="B40" s="8">
        <v>8</v>
      </c>
      <c r="C40" s="250" t="str">
        <f>IF(女子参加名簿!D30="","",女子参加名簿!D30)</f>
        <v/>
      </c>
      <c r="D40" s="246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4" t="str">
        <f>IF(女子参加名簿!M30="","",女子参加名簿!M30)</f>
        <v/>
      </c>
      <c r="O40" s="8">
        <v>23</v>
      </c>
      <c r="P40" s="250" t="str">
        <f>IF(女子参加名簿!Q30="","",女子参加名簿!Q30)</f>
        <v/>
      </c>
      <c r="Q40" s="246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4" t="str">
        <f>IF(女子参加名簿!Z30="","",女子参加名簿!Z30)</f>
        <v/>
      </c>
      <c r="AB40" s="8">
        <v>38</v>
      </c>
      <c r="AC40" s="250" t="str">
        <f>IF(女子参加名簿!AD30="","",女子参加名簿!AD30)</f>
        <v/>
      </c>
      <c r="AD40" s="246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4" t="str">
        <f>IF(女子参加名簿!AM30="","",女子参加名簿!AM30)</f>
        <v/>
      </c>
    </row>
    <row r="41" spans="2:38" ht="13.15" customHeight="1" x14ac:dyDescent="0.15">
      <c r="B41" s="8">
        <v>9</v>
      </c>
      <c r="C41" s="250" t="str">
        <f>IF(女子参加名簿!D31="","",女子参加名簿!D31)</f>
        <v/>
      </c>
      <c r="D41" s="246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4" t="str">
        <f>IF(女子参加名簿!M31="","",女子参加名簿!M31)</f>
        <v/>
      </c>
      <c r="O41" s="8">
        <v>24</v>
      </c>
      <c r="P41" s="250" t="str">
        <f>IF(女子参加名簿!Q31="","",女子参加名簿!Q31)</f>
        <v/>
      </c>
      <c r="Q41" s="246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4" t="str">
        <f>IF(女子参加名簿!Z31="","",女子参加名簿!Z31)</f>
        <v/>
      </c>
      <c r="AB41" s="8">
        <v>39</v>
      </c>
      <c r="AC41" s="250" t="str">
        <f>IF(女子参加名簿!AD31="","",女子参加名簿!AD31)</f>
        <v/>
      </c>
      <c r="AD41" s="246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4" t="str">
        <f>IF(女子参加名簿!AM31="","",女子参加名簿!AM31)</f>
        <v/>
      </c>
    </row>
    <row r="42" spans="2:38" ht="13.15" customHeight="1" x14ac:dyDescent="0.15">
      <c r="B42" s="8">
        <v>10</v>
      </c>
      <c r="C42" s="250" t="str">
        <f>IF(女子参加名簿!D32="","",女子参加名簿!D32)</f>
        <v/>
      </c>
      <c r="D42" s="246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4" t="str">
        <f>IF(女子参加名簿!M32="","",女子参加名簿!M32)</f>
        <v/>
      </c>
      <c r="O42" s="8">
        <v>25</v>
      </c>
      <c r="P42" s="250" t="str">
        <f>IF(女子参加名簿!Q32="","",女子参加名簿!Q32)</f>
        <v/>
      </c>
      <c r="Q42" s="246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4" t="str">
        <f>IF(女子参加名簿!Z32="","",女子参加名簿!Z32)</f>
        <v/>
      </c>
      <c r="AB42" s="8">
        <v>40</v>
      </c>
      <c r="AC42" s="250" t="str">
        <f>IF(女子参加名簿!AD32="","",女子参加名簿!AD32)</f>
        <v/>
      </c>
      <c r="AD42" s="246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4" t="str">
        <f>IF(女子参加名簿!AM32="","",女子参加名簿!AM32)</f>
        <v/>
      </c>
    </row>
    <row r="43" spans="2:38" ht="13.15" customHeight="1" x14ac:dyDescent="0.15">
      <c r="B43" s="8">
        <v>11</v>
      </c>
      <c r="C43" s="250" t="str">
        <f>IF(女子参加名簿!D33="","",女子参加名簿!D33)</f>
        <v/>
      </c>
      <c r="D43" s="246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4" t="str">
        <f>IF(女子参加名簿!M33="","",女子参加名簿!M33)</f>
        <v/>
      </c>
      <c r="O43" s="8">
        <v>26</v>
      </c>
      <c r="P43" s="250" t="str">
        <f>IF(女子参加名簿!Q33="","",女子参加名簿!Q33)</f>
        <v/>
      </c>
      <c r="Q43" s="246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4" t="str">
        <f>IF(女子参加名簿!Z33="","",女子参加名簿!Z33)</f>
        <v/>
      </c>
      <c r="AB43" s="8">
        <v>41</v>
      </c>
      <c r="AC43" s="250" t="str">
        <f>IF(女子参加名簿!AD33="","",女子参加名簿!AD33)</f>
        <v/>
      </c>
      <c r="AD43" s="246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4" t="str">
        <f>IF(女子参加名簿!AM33="","",女子参加名簿!AM33)</f>
        <v/>
      </c>
    </row>
    <row r="44" spans="2:38" ht="13.15" customHeight="1" x14ac:dyDescent="0.15">
      <c r="B44" s="8">
        <v>12</v>
      </c>
      <c r="C44" s="250" t="str">
        <f>IF(女子参加名簿!D34="","",女子参加名簿!D34)</f>
        <v/>
      </c>
      <c r="D44" s="246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4" t="str">
        <f>IF(女子参加名簿!M34="","",女子参加名簿!M34)</f>
        <v/>
      </c>
      <c r="O44" s="8">
        <v>27</v>
      </c>
      <c r="P44" s="250" t="str">
        <f>IF(女子参加名簿!Q34="","",女子参加名簿!Q34)</f>
        <v/>
      </c>
      <c r="Q44" s="246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4" t="str">
        <f>IF(女子参加名簿!Z34="","",女子参加名簿!Z34)</f>
        <v/>
      </c>
      <c r="AB44" s="8">
        <v>42</v>
      </c>
      <c r="AC44" s="250" t="str">
        <f>IF(女子参加名簿!AD34="","",女子参加名簿!AD34)</f>
        <v/>
      </c>
      <c r="AD44" s="246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4" t="str">
        <f>IF(女子参加名簿!AM34="","",女子参加名簿!AM34)</f>
        <v/>
      </c>
    </row>
    <row r="45" spans="2:38" ht="13.15" customHeight="1" x14ac:dyDescent="0.15">
      <c r="B45" s="8">
        <v>13</v>
      </c>
      <c r="C45" s="250" t="str">
        <f>IF(女子参加名簿!D35="","",女子参加名簿!D35)</f>
        <v/>
      </c>
      <c r="D45" s="246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4" t="str">
        <f>IF(女子参加名簿!M35="","",女子参加名簿!M35)</f>
        <v/>
      </c>
      <c r="O45" s="8">
        <v>28</v>
      </c>
      <c r="P45" s="250" t="str">
        <f>IF(女子参加名簿!Q35="","",女子参加名簿!Q35)</f>
        <v/>
      </c>
      <c r="Q45" s="246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4" t="str">
        <f>IF(女子参加名簿!Z35="","",女子参加名簿!Z35)</f>
        <v/>
      </c>
      <c r="AB45" s="8">
        <v>43</v>
      </c>
      <c r="AC45" s="250" t="str">
        <f>IF(女子参加名簿!AD35="","",女子参加名簿!AD35)</f>
        <v/>
      </c>
      <c r="AD45" s="246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4" t="str">
        <f>IF(女子参加名簿!AM35="","",女子参加名簿!AM35)</f>
        <v/>
      </c>
    </row>
    <row r="46" spans="2:38" ht="13.15" customHeight="1" x14ac:dyDescent="0.15">
      <c r="B46" s="8">
        <v>14</v>
      </c>
      <c r="C46" s="250" t="str">
        <f>IF(女子参加名簿!D36="","",女子参加名簿!D36)</f>
        <v/>
      </c>
      <c r="D46" s="246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4" t="str">
        <f>IF(女子参加名簿!M36="","",女子参加名簿!M36)</f>
        <v/>
      </c>
      <c r="O46" s="8">
        <v>29</v>
      </c>
      <c r="P46" s="250" t="str">
        <f>IF(女子参加名簿!Q36="","",女子参加名簿!Q36)</f>
        <v/>
      </c>
      <c r="Q46" s="246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4" t="str">
        <f>IF(女子参加名簿!Z36="","",女子参加名簿!Z36)</f>
        <v/>
      </c>
      <c r="AB46" s="8">
        <v>44</v>
      </c>
      <c r="AC46" s="250" t="str">
        <f>IF(女子参加名簿!AD36="","",女子参加名簿!AD36)</f>
        <v/>
      </c>
      <c r="AD46" s="246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4" t="str">
        <f>IF(女子参加名簿!AM36="","",女子参加名簿!AM36)</f>
        <v/>
      </c>
    </row>
    <row r="47" spans="2:38" ht="13.15" customHeight="1" thickBot="1" x14ac:dyDescent="0.2">
      <c r="B47" s="9">
        <v>15</v>
      </c>
      <c r="C47" s="255" t="str">
        <f>IF(女子参加名簿!D37="","",女子参加名簿!D37)</f>
        <v/>
      </c>
      <c r="D47" s="256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5" t="str">
        <f>IF(女子参加名簿!M37="","",女子参加名簿!M37)</f>
        <v/>
      </c>
      <c r="M47" s="16"/>
      <c r="O47" s="9">
        <v>30</v>
      </c>
      <c r="P47" s="255" t="str">
        <f>IF(女子参加名簿!Q37="","",女子参加名簿!Q37)</f>
        <v/>
      </c>
      <c r="Q47" s="256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5" t="str">
        <f>IF(女子参加名簿!Z37="","",女子参加名簿!Z37)</f>
        <v/>
      </c>
      <c r="Z47" s="16"/>
      <c r="AB47" s="9">
        <v>45</v>
      </c>
      <c r="AC47" s="255" t="str">
        <f>IF(女子参加名簿!AD37="","",女子参加名簿!AD37)</f>
        <v/>
      </c>
      <c r="AD47" s="256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5" t="str">
        <f>IF(女子参加名簿!AM37="","",女子参加名簿!AM37)</f>
        <v/>
      </c>
    </row>
  </sheetData>
  <mergeCells count="182"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4"/>
  <sheetViews>
    <sheetView workbookViewId="0">
      <selection activeCell="F11" sqref="F11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33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男子申込!I12</f>
        <v>0</v>
      </c>
      <c r="D4" s="111">
        <f>男子参加名簿!D3</f>
        <v>0</v>
      </c>
      <c r="E4" s="44">
        <f>男子申込!J12</f>
        <v>0</v>
      </c>
    </row>
    <row r="5" spans="2:8" ht="15" customHeight="1" x14ac:dyDescent="0.15">
      <c r="B5" s="5">
        <v>2</v>
      </c>
      <c r="C5" s="19">
        <f>男子申込!I13</f>
        <v>0</v>
      </c>
      <c r="D5" s="112">
        <f>D4</f>
        <v>0</v>
      </c>
      <c r="E5" s="45">
        <f>男子申込!J13</f>
        <v>0</v>
      </c>
    </row>
    <row r="6" spans="2:8" ht="15" customHeight="1" x14ac:dyDescent="0.15">
      <c r="B6" s="5">
        <v>3</v>
      </c>
      <c r="C6" s="19">
        <f>男子申込!I14</f>
        <v>0</v>
      </c>
      <c r="D6" s="112">
        <f t="shared" ref="D6:D33" si="0">D5</f>
        <v>0</v>
      </c>
      <c r="E6" s="45">
        <f>男子申込!J14</f>
        <v>0</v>
      </c>
    </row>
    <row r="7" spans="2:8" ht="15" customHeight="1" x14ac:dyDescent="0.15">
      <c r="B7" s="5">
        <v>4</v>
      </c>
      <c r="C7" s="19">
        <f>男子申込!I15</f>
        <v>0</v>
      </c>
      <c r="D7" s="112">
        <f t="shared" si="0"/>
        <v>0</v>
      </c>
      <c r="E7" s="45">
        <f>男子申込!J15</f>
        <v>0</v>
      </c>
    </row>
    <row r="8" spans="2:8" ht="15" customHeight="1" x14ac:dyDescent="0.15">
      <c r="B8" s="5">
        <v>5</v>
      </c>
      <c r="C8" s="19">
        <f>男子申込!I16</f>
        <v>0</v>
      </c>
      <c r="D8" s="112">
        <f t="shared" si="0"/>
        <v>0</v>
      </c>
      <c r="E8" s="45">
        <f>男子申込!J16</f>
        <v>0</v>
      </c>
    </row>
    <row r="9" spans="2:8" ht="15" customHeight="1" x14ac:dyDescent="0.15">
      <c r="B9" s="5">
        <v>6</v>
      </c>
      <c r="C9" s="19">
        <f>男子申込!I17</f>
        <v>0</v>
      </c>
      <c r="D9" s="112">
        <f t="shared" si="0"/>
        <v>0</v>
      </c>
      <c r="E9" s="45">
        <f>男子申込!J17</f>
        <v>0</v>
      </c>
    </row>
    <row r="10" spans="2:8" ht="15" customHeight="1" x14ac:dyDescent="0.15">
      <c r="B10" s="5">
        <v>7</v>
      </c>
      <c r="C10" s="19">
        <f>男子申込!I18</f>
        <v>0</v>
      </c>
      <c r="D10" s="112">
        <f t="shared" si="0"/>
        <v>0</v>
      </c>
      <c r="E10" s="45">
        <f>男子申込!J18</f>
        <v>0</v>
      </c>
    </row>
    <row r="11" spans="2:8" ht="15" customHeight="1" x14ac:dyDescent="0.15">
      <c r="B11" s="5">
        <v>8</v>
      </c>
      <c r="C11" s="19">
        <f>男子申込!I19</f>
        <v>0</v>
      </c>
      <c r="D11" s="112">
        <f t="shared" si="0"/>
        <v>0</v>
      </c>
      <c r="E11" s="45">
        <f>男子申込!J19</f>
        <v>0</v>
      </c>
    </row>
    <row r="12" spans="2:8" ht="15" customHeight="1" x14ac:dyDescent="0.15">
      <c r="B12" s="5">
        <v>9</v>
      </c>
      <c r="C12" s="19">
        <f>男子申込!I20</f>
        <v>0</v>
      </c>
      <c r="D12" s="112">
        <f t="shared" si="0"/>
        <v>0</v>
      </c>
      <c r="E12" s="45">
        <f>男子申込!J20</f>
        <v>0</v>
      </c>
    </row>
    <row r="13" spans="2:8" ht="15" customHeight="1" x14ac:dyDescent="0.15">
      <c r="B13" s="5">
        <v>10</v>
      </c>
      <c r="C13" s="19">
        <f>男子申込!I21</f>
        <v>0</v>
      </c>
      <c r="D13" s="112">
        <f t="shared" si="0"/>
        <v>0</v>
      </c>
      <c r="E13" s="45">
        <f>男子申込!J21</f>
        <v>0</v>
      </c>
    </row>
    <row r="14" spans="2:8" ht="15" customHeight="1" x14ac:dyDescent="0.15">
      <c r="B14" s="5">
        <v>11</v>
      </c>
      <c r="C14" s="19">
        <f>男子申込!I22</f>
        <v>0</v>
      </c>
      <c r="D14" s="112">
        <f t="shared" si="0"/>
        <v>0</v>
      </c>
      <c r="E14" s="45">
        <f>男子申込!J22</f>
        <v>0</v>
      </c>
    </row>
    <row r="15" spans="2:8" ht="15" customHeight="1" x14ac:dyDescent="0.15">
      <c r="B15" s="5">
        <v>12</v>
      </c>
      <c r="C15" s="19">
        <f>男子申込!I23</f>
        <v>0</v>
      </c>
      <c r="D15" s="112">
        <f t="shared" si="0"/>
        <v>0</v>
      </c>
      <c r="E15" s="45">
        <f>男子申込!J23</f>
        <v>0</v>
      </c>
    </row>
    <row r="16" spans="2:8" ht="15" customHeight="1" x14ac:dyDescent="0.15">
      <c r="B16" s="5">
        <v>13</v>
      </c>
      <c r="C16" s="19">
        <f>男子申込!I24</f>
        <v>0</v>
      </c>
      <c r="D16" s="112">
        <f t="shared" si="0"/>
        <v>0</v>
      </c>
      <c r="E16" s="45">
        <f>男子申込!J24</f>
        <v>0</v>
      </c>
    </row>
    <row r="17" spans="2:5" ht="15" customHeight="1" x14ac:dyDescent="0.15">
      <c r="B17" s="5">
        <v>14</v>
      </c>
      <c r="C17" s="19">
        <f>男子申込!I25</f>
        <v>0</v>
      </c>
      <c r="D17" s="112">
        <f t="shared" si="0"/>
        <v>0</v>
      </c>
      <c r="E17" s="45">
        <f>男子申込!J25</f>
        <v>0</v>
      </c>
    </row>
    <row r="18" spans="2:5" ht="15" customHeight="1" x14ac:dyDescent="0.15">
      <c r="B18" s="5">
        <v>15</v>
      </c>
      <c r="C18" s="19">
        <f>男子申込!I26</f>
        <v>0</v>
      </c>
      <c r="D18" s="112">
        <f t="shared" si="0"/>
        <v>0</v>
      </c>
      <c r="E18" s="45">
        <f>男子申込!J26</f>
        <v>0</v>
      </c>
    </row>
    <row r="19" spans="2:5" ht="15" customHeight="1" x14ac:dyDescent="0.15">
      <c r="B19" s="5">
        <v>16</v>
      </c>
      <c r="C19" s="19">
        <f>男子申込!I27</f>
        <v>0</v>
      </c>
      <c r="D19" s="112">
        <f t="shared" si="0"/>
        <v>0</v>
      </c>
      <c r="E19" s="45">
        <f>男子申込!J27</f>
        <v>0</v>
      </c>
    </row>
    <row r="20" spans="2:5" ht="15" customHeight="1" x14ac:dyDescent="0.15">
      <c r="B20" s="5">
        <v>17</v>
      </c>
      <c r="C20" s="19">
        <f>男子申込!I28</f>
        <v>0</v>
      </c>
      <c r="D20" s="112">
        <f t="shared" si="0"/>
        <v>0</v>
      </c>
      <c r="E20" s="45">
        <f>男子申込!J28</f>
        <v>0</v>
      </c>
    </row>
    <row r="21" spans="2:5" ht="15" customHeight="1" x14ac:dyDescent="0.15">
      <c r="B21" s="5">
        <v>18</v>
      </c>
      <c r="C21" s="19">
        <f>男子申込!I29</f>
        <v>0</v>
      </c>
      <c r="D21" s="112">
        <f t="shared" si="0"/>
        <v>0</v>
      </c>
      <c r="E21" s="45">
        <f>男子申込!J29</f>
        <v>0</v>
      </c>
    </row>
    <row r="22" spans="2:5" ht="15" customHeight="1" x14ac:dyDescent="0.15">
      <c r="B22" s="5">
        <v>19</v>
      </c>
      <c r="C22" s="19">
        <f>男子申込!I30</f>
        <v>0</v>
      </c>
      <c r="D22" s="112">
        <f t="shared" si="0"/>
        <v>0</v>
      </c>
      <c r="E22" s="45">
        <f>男子申込!J30</f>
        <v>0</v>
      </c>
    </row>
    <row r="23" spans="2:5" ht="15" customHeight="1" x14ac:dyDescent="0.15">
      <c r="B23" s="5">
        <v>20</v>
      </c>
      <c r="C23" s="19">
        <f>男子申込!I31</f>
        <v>0</v>
      </c>
      <c r="D23" s="112">
        <f t="shared" si="0"/>
        <v>0</v>
      </c>
      <c r="E23" s="45">
        <f>男子申込!J31</f>
        <v>0</v>
      </c>
    </row>
    <row r="24" spans="2:5" ht="15" customHeight="1" x14ac:dyDescent="0.15">
      <c r="B24" s="5">
        <v>21</v>
      </c>
      <c r="C24" s="19">
        <f>男子申込!I32</f>
        <v>0</v>
      </c>
      <c r="D24" s="112">
        <f t="shared" si="0"/>
        <v>0</v>
      </c>
      <c r="E24" s="45">
        <f>男子申込!J32</f>
        <v>0</v>
      </c>
    </row>
    <row r="25" spans="2:5" ht="15" customHeight="1" x14ac:dyDescent="0.15">
      <c r="B25" s="5">
        <v>22</v>
      </c>
      <c r="C25" s="19">
        <f>男子申込!I33</f>
        <v>0</v>
      </c>
      <c r="D25" s="112">
        <f t="shared" si="0"/>
        <v>0</v>
      </c>
      <c r="E25" s="45">
        <f>男子申込!J33</f>
        <v>0</v>
      </c>
    </row>
    <row r="26" spans="2:5" ht="15" customHeight="1" x14ac:dyDescent="0.15">
      <c r="B26" s="5">
        <v>23</v>
      </c>
      <c r="C26" s="19">
        <f>男子申込!I34</f>
        <v>0</v>
      </c>
      <c r="D26" s="112">
        <f t="shared" si="0"/>
        <v>0</v>
      </c>
      <c r="E26" s="45">
        <f>男子申込!J34</f>
        <v>0</v>
      </c>
    </row>
    <row r="27" spans="2:5" ht="15" customHeight="1" x14ac:dyDescent="0.15">
      <c r="B27" s="5">
        <v>24</v>
      </c>
      <c r="C27" s="19">
        <f>男子申込!I35</f>
        <v>0</v>
      </c>
      <c r="D27" s="112">
        <f t="shared" si="0"/>
        <v>0</v>
      </c>
      <c r="E27" s="45">
        <f>男子申込!J35</f>
        <v>0</v>
      </c>
    </row>
    <row r="28" spans="2:5" ht="15" customHeight="1" x14ac:dyDescent="0.15">
      <c r="B28" s="5">
        <v>25</v>
      </c>
      <c r="C28" s="19">
        <f>男子申込!I36</f>
        <v>0</v>
      </c>
      <c r="D28" s="112">
        <f t="shared" si="0"/>
        <v>0</v>
      </c>
      <c r="E28" s="45">
        <f>男子申込!J36</f>
        <v>0</v>
      </c>
    </row>
    <row r="29" spans="2:5" ht="15" customHeight="1" x14ac:dyDescent="0.15">
      <c r="B29" s="5">
        <v>26</v>
      </c>
      <c r="C29" s="19">
        <f>男子申込!I37</f>
        <v>0</v>
      </c>
      <c r="D29" s="112">
        <f t="shared" si="0"/>
        <v>0</v>
      </c>
      <c r="E29" s="45">
        <f>男子申込!J37</f>
        <v>0</v>
      </c>
    </row>
    <row r="30" spans="2:5" ht="15" customHeight="1" x14ac:dyDescent="0.15">
      <c r="B30" s="5">
        <v>27</v>
      </c>
      <c r="C30" s="19">
        <f>男子申込!I38</f>
        <v>0</v>
      </c>
      <c r="D30" s="112">
        <f t="shared" si="0"/>
        <v>0</v>
      </c>
      <c r="E30" s="45">
        <f>男子申込!J38</f>
        <v>0</v>
      </c>
    </row>
    <row r="31" spans="2:5" ht="15" customHeight="1" x14ac:dyDescent="0.15">
      <c r="B31" s="5">
        <v>28</v>
      </c>
      <c r="C31" s="19">
        <f>男子申込!I39</f>
        <v>0</v>
      </c>
      <c r="D31" s="112">
        <f t="shared" si="0"/>
        <v>0</v>
      </c>
      <c r="E31" s="45">
        <f>男子申込!J39</f>
        <v>0</v>
      </c>
    </row>
    <row r="32" spans="2:5" ht="15" customHeight="1" x14ac:dyDescent="0.15">
      <c r="B32" s="5">
        <v>29</v>
      </c>
      <c r="C32" s="19">
        <f>男子申込!I40</f>
        <v>0</v>
      </c>
      <c r="D32" s="112">
        <f t="shared" si="0"/>
        <v>0</v>
      </c>
      <c r="E32" s="45">
        <f>男子申込!J40</f>
        <v>0</v>
      </c>
    </row>
    <row r="33" spans="2:6" ht="15" customHeight="1" thickBot="1" x14ac:dyDescent="0.2">
      <c r="B33" s="6">
        <v>30</v>
      </c>
      <c r="C33" s="20">
        <f>男子申込!I41</f>
        <v>0</v>
      </c>
      <c r="D33" s="113">
        <f t="shared" si="0"/>
        <v>0</v>
      </c>
      <c r="E33" s="46">
        <f>男子申込!J41</f>
        <v>0</v>
      </c>
    </row>
    <row r="34" spans="2:6" ht="15" customHeight="1" x14ac:dyDescent="0.15"/>
    <row r="35" spans="2:6" ht="15" customHeight="1" thickBot="1" x14ac:dyDescent="0.25">
      <c r="C35" s="30" t="s">
        <v>38</v>
      </c>
    </row>
    <row r="36" spans="2:6" ht="15" customHeight="1" thickBot="1" x14ac:dyDescent="0.2">
      <c r="B36" s="37" t="s">
        <v>31</v>
      </c>
      <c r="C36" s="190" t="s">
        <v>11</v>
      </c>
      <c r="D36" s="268"/>
      <c r="E36" s="38" t="s">
        <v>136</v>
      </c>
      <c r="F36" s="38" t="s">
        <v>32</v>
      </c>
    </row>
    <row r="37" spans="2:6" ht="15" customHeight="1" x14ac:dyDescent="0.15">
      <c r="B37" s="29">
        <v>1</v>
      </c>
      <c r="C37" s="43">
        <f>男子申込!M12</f>
        <v>0</v>
      </c>
      <c r="D37" s="48">
        <f>男子申込!N12</f>
        <v>0</v>
      </c>
      <c r="E37" s="108">
        <f>男子参加名簿!D3</f>
        <v>0</v>
      </c>
      <c r="F37" s="44">
        <f>男子申込!O12</f>
        <v>0</v>
      </c>
    </row>
    <row r="38" spans="2:6" ht="15" customHeight="1" x14ac:dyDescent="0.15">
      <c r="B38" s="5">
        <v>2</v>
      </c>
      <c r="C38" s="19">
        <f>男子申込!M13</f>
        <v>0</v>
      </c>
      <c r="D38" s="49">
        <f>男子申込!N13</f>
        <v>0</v>
      </c>
      <c r="E38" s="109">
        <f>E37</f>
        <v>0</v>
      </c>
      <c r="F38" s="45">
        <f>男子申込!O13</f>
        <v>0</v>
      </c>
    </row>
    <row r="39" spans="2:6" ht="15" customHeight="1" x14ac:dyDescent="0.15">
      <c r="B39" s="5">
        <v>3</v>
      </c>
      <c r="C39" s="19">
        <f>男子申込!M14</f>
        <v>0</v>
      </c>
      <c r="D39" s="49">
        <f>男子申込!N14</f>
        <v>0</v>
      </c>
      <c r="E39" s="109">
        <f t="shared" ref="E39:E51" si="1">E38</f>
        <v>0</v>
      </c>
      <c r="F39" s="45">
        <f>男子申込!O14</f>
        <v>0</v>
      </c>
    </row>
    <row r="40" spans="2:6" ht="15" customHeight="1" x14ac:dyDescent="0.15">
      <c r="B40" s="5">
        <v>4</v>
      </c>
      <c r="C40" s="19">
        <f>男子申込!M15</f>
        <v>0</v>
      </c>
      <c r="D40" s="49">
        <f>男子申込!N15</f>
        <v>0</v>
      </c>
      <c r="E40" s="109">
        <f t="shared" si="1"/>
        <v>0</v>
      </c>
      <c r="F40" s="45">
        <f>男子申込!O15</f>
        <v>0</v>
      </c>
    </row>
    <row r="41" spans="2:6" ht="15" customHeight="1" x14ac:dyDescent="0.15">
      <c r="B41" s="5">
        <v>5</v>
      </c>
      <c r="C41" s="19">
        <f>男子申込!M16</f>
        <v>0</v>
      </c>
      <c r="D41" s="49">
        <f>男子申込!N16</f>
        <v>0</v>
      </c>
      <c r="E41" s="109">
        <f t="shared" si="1"/>
        <v>0</v>
      </c>
      <c r="F41" s="45">
        <f>男子申込!O16</f>
        <v>0</v>
      </c>
    </row>
    <row r="42" spans="2:6" ht="15" customHeight="1" x14ac:dyDescent="0.15">
      <c r="B42" s="5">
        <v>6</v>
      </c>
      <c r="C42" s="19">
        <f>男子申込!M17</f>
        <v>0</v>
      </c>
      <c r="D42" s="49">
        <f>男子申込!N17</f>
        <v>0</v>
      </c>
      <c r="E42" s="109">
        <f t="shared" si="1"/>
        <v>0</v>
      </c>
      <c r="F42" s="45">
        <f>男子申込!O17</f>
        <v>0</v>
      </c>
    </row>
    <row r="43" spans="2:6" ht="15" customHeight="1" x14ac:dyDescent="0.15">
      <c r="B43" s="5">
        <v>7</v>
      </c>
      <c r="C43" s="19">
        <f>男子申込!M18</f>
        <v>0</v>
      </c>
      <c r="D43" s="49">
        <f>男子申込!N18</f>
        <v>0</v>
      </c>
      <c r="E43" s="109">
        <f t="shared" si="1"/>
        <v>0</v>
      </c>
      <c r="F43" s="45">
        <f>男子申込!O18</f>
        <v>0</v>
      </c>
    </row>
    <row r="44" spans="2:6" ht="15" customHeight="1" x14ac:dyDescent="0.15">
      <c r="B44" s="5">
        <v>8</v>
      </c>
      <c r="C44" s="19">
        <f>男子申込!M19</f>
        <v>0</v>
      </c>
      <c r="D44" s="49">
        <f>男子申込!N19</f>
        <v>0</v>
      </c>
      <c r="E44" s="109">
        <f t="shared" si="1"/>
        <v>0</v>
      </c>
      <c r="F44" s="45">
        <f>男子申込!O19</f>
        <v>0</v>
      </c>
    </row>
    <row r="45" spans="2:6" ht="15" customHeight="1" x14ac:dyDescent="0.15">
      <c r="B45" s="5">
        <v>9</v>
      </c>
      <c r="C45" s="19">
        <f>男子申込!M20</f>
        <v>0</v>
      </c>
      <c r="D45" s="49">
        <f>男子申込!N20</f>
        <v>0</v>
      </c>
      <c r="E45" s="109">
        <f t="shared" si="1"/>
        <v>0</v>
      </c>
      <c r="F45" s="45">
        <f>男子申込!O20</f>
        <v>0</v>
      </c>
    </row>
    <row r="46" spans="2:6" ht="15" customHeight="1" x14ac:dyDescent="0.15">
      <c r="B46" s="5">
        <v>10</v>
      </c>
      <c r="C46" s="19">
        <f>男子申込!M21</f>
        <v>0</v>
      </c>
      <c r="D46" s="49">
        <f>男子申込!N21</f>
        <v>0</v>
      </c>
      <c r="E46" s="109">
        <f t="shared" si="1"/>
        <v>0</v>
      </c>
      <c r="F46" s="45">
        <f>男子申込!O21</f>
        <v>0</v>
      </c>
    </row>
    <row r="47" spans="2:6" ht="15" customHeight="1" x14ac:dyDescent="0.15">
      <c r="B47" s="5">
        <v>11</v>
      </c>
      <c r="C47" s="19">
        <f>男子申込!M22</f>
        <v>0</v>
      </c>
      <c r="D47" s="49">
        <f>男子申込!N22</f>
        <v>0</v>
      </c>
      <c r="E47" s="109">
        <f t="shared" si="1"/>
        <v>0</v>
      </c>
      <c r="F47" s="45">
        <f>男子申込!O22</f>
        <v>0</v>
      </c>
    </row>
    <row r="48" spans="2:6" ht="15" customHeight="1" x14ac:dyDescent="0.15">
      <c r="B48" s="5">
        <v>12</v>
      </c>
      <c r="C48" s="19">
        <f>男子申込!M23</f>
        <v>0</v>
      </c>
      <c r="D48" s="49">
        <f>男子申込!N23</f>
        <v>0</v>
      </c>
      <c r="E48" s="109">
        <f t="shared" si="1"/>
        <v>0</v>
      </c>
      <c r="F48" s="45">
        <f>男子申込!O23</f>
        <v>0</v>
      </c>
    </row>
    <row r="49" spans="2:6" ht="15" customHeight="1" x14ac:dyDescent="0.15">
      <c r="B49" s="5">
        <v>13</v>
      </c>
      <c r="C49" s="19">
        <f>男子申込!M24</f>
        <v>0</v>
      </c>
      <c r="D49" s="49">
        <f>男子申込!N24</f>
        <v>0</v>
      </c>
      <c r="E49" s="109">
        <f t="shared" si="1"/>
        <v>0</v>
      </c>
      <c r="F49" s="45">
        <f>男子申込!O24</f>
        <v>0</v>
      </c>
    </row>
    <row r="50" spans="2:6" ht="15" customHeight="1" x14ac:dyDescent="0.15">
      <c r="B50" s="5">
        <v>14</v>
      </c>
      <c r="C50" s="19">
        <f>男子申込!M25</f>
        <v>0</v>
      </c>
      <c r="D50" s="49">
        <f>男子申込!N25</f>
        <v>0</v>
      </c>
      <c r="E50" s="109">
        <f t="shared" si="1"/>
        <v>0</v>
      </c>
      <c r="F50" s="45">
        <f>男子申込!O25</f>
        <v>0</v>
      </c>
    </row>
    <row r="51" spans="2:6" ht="15" customHeight="1" thickBot="1" x14ac:dyDescent="0.2">
      <c r="B51" s="6">
        <v>15</v>
      </c>
      <c r="C51" s="20">
        <f>男子申込!M26</f>
        <v>0</v>
      </c>
      <c r="D51" s="50">
        <f>男子申込!N26</f>
        <v>0</v>
      </c>
      <c r="E51" s="110">
        <f t="shared" si="1"/>
        <v>0</v>
      </c>
      <c r="F51" s="46">
        <f>男子申込!O26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39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男子申込!I49</f>
        <v>0</v>
      </c>
      <c r="D56" s="44">
        <f>男子参加名簿!D3</f>
        <v>0</v>
      </c>
    </row>
    <row r="57" spans="2:6" ht="15" customHeight="1" x14ac:dyDescent="0.15">
      <c r="B57" s="5">
        <v>2</v>
      </c>
      <c r="C57" s="19">
        <f>男子申込!I50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男子申込!I51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男子申込!I52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男子申込!I53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男子申込!I54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男子申込!I55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男子申込!I56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男子申込!I57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男子申込!I58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男子申込!I59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男子申込!I60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男子申込!I61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男子申込!I62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男子申込!I63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男子申込!I64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男子申込!I65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男子申込!I66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男子申込!I67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男子申込!I68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男子申込!I69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男子申込!I70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男子申込!I71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男子申込!I72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男子申込!I73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男子申込!I74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男子申込!I75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男子申込!I76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男子申込!I77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男子申込!I78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40</v>
      </c>
    </row>
    <row r="88" spans="2:5" ht="15" customHeight="1" thickBot="1" x14ac:dyDescent="0.2">
      <c r="B88" s="37" t="s">
        <v>31</v>
      </c>
      <c r="C88" s="190" t="s">
        <v>11</v>
      </c>
      <c r="D88" s="268"/>
      <c r="E88" s="38" t="s">
        <v>136</v>
      </c>
    </row>
    <row r="89" spans="2:5" ht="15" customHeight="1" x14ac:dyDescent="0.15">
      <c r="B89" s="29">
        <v>1</v>
      </c>
      <c r="C89" s="43">
        <f>男子申込!M49</f>
        <v>0</v>
      </c>
      <c r="D89" s="48">
        <f>男子申込!N49</f>
        <v>0</v>
      </c>
      <c r="E89" s="40">
        <f>男子参加名簿!D3</f>
        <v>0</v>
      </c>
    </row>
    <row r="90" spans="2:5" ht="15" customHeight="1" x14ac:dyDescent="0.15">
      <c r="B90" s="5">
        <v>2</v>
      </c>
      <c r="C90" s="19">
        <f>男子申込!M50</f>
        <v>0</v>
      </c>
      <c r="D90" s="49">
        <f>男子申込!N50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男子申込!M51</f>
        <v>0</v>
      </c>
      <c r="D91" s="49">
        <f>男子申込!N51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男子申込!M52</f>
        <v>0</v>
      </c>
      <c r="D92" s="49">
        <f>男子申込!N52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男子申込!M53</f>
        <v>0</v>
      </c>
      <c r="D93" s="49">
        <f>男子申込!N53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男子申込!M54</f>
        <v>0</v>
      </c>
      <c r="D94" s="49">
        <f>男子申込!N54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男子申込!M55</f>
        <v>0</v>
      </c>
      <c r="D95" s="49">
        <f>男子申込!N55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男子申込!M56</f>
        <v>0</v>
      </c>
      <c r="D96" s="49">
        <f>男子申込!N56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男子申込!M57</f>
        <v>0</v>
      </c>
      <c r="D97" s="49">
        <f>男子申込!N57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男子申込!M58</f>
        <v>0</v>
      </c>
      <c r="D98" s="49">
        <f>男子申込!N58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男子申込!M59</f>
        <v>0</v>
      </c>
      <c r="D99" s="49">
        <f>男子申込!N59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男子申込!M60</f>
        <v>0</v>
      </c>
      <c r="D100" s="49">
        <f>男子申込!N60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男子申込!M61</f>
        <v>0</v>
      </c>
      <c r="D101" s="49">
        <f>男子申込!N61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男子申込!M62</f>
        <v>0</v>
      </c>
      <c r="D102" s="49">
        <f>男子申込!N62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男子申込!M63</f>
        <v>0</v>
      </c>
      <c r="D103" s="50">
        <f>男子申込!N63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4"/>
  <sheetViews>
    <sheetView workbookViewId="0">
      <selection activeCell="H24" sqref="H24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42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女子申込!I12</f>
        <v>0</v>
      </c>
      <c r="D4" s="111">
        <f>女子参加名簿!D3</f>
        <v>0</v>
      </c>
      <c r="E4" s="44">
        <f>女子申込!J12</f>
        <v>0</v>
      </c>
    </row>
    <row r="5" spans="2:8" ht="15" customHeight="1" x14ac:dyDescent="0.15">
      <c r="B5" s="5">
        <v>2</v>
      </c>
      <c r="C5" s="19">
        <f>女子申込!I13</f>
        <v>0</v>
      </c>
      <c r="D5" s="112">
        <f>D4</f>
        <v>0</v>
      </c>
      <c r="E5" s="45">
        <f>女子申込!J13</f>
        <v>0</v>
      </c>
    </row>
    <row r="6" spans="2:8" ht="15" customHeight="1" x14ac:dyDescent="0.15">
      <c r="B6" s="5">
        <v>3</v>
      </c>
      <c r="C6" s="19">
        <f>女子申込!I14</f>
        <v>0</v>
      </c>
      <c r="D6" s="112">
        <f t="shared" ref="D6:D33" si="0">D5</f>
        <v>0</v>
      </c>
      <c r="E6" s="45">
        <f>女子申込!J14</f>
        <v>0</v>
      </c>
    </row>
    <row r="7" spans="2:8" ht="15" customHeight="1" x14ac:dyDescent="0.15">
      <c r="B7" s="5">
        <v>4</v>
      </c>
      <c r="C7" s="19">
        <f>女子申込!I15</f>
        <v>0</v>
      </c>
      <c r="D7" s="112">
        <f t="shared" si="0"/>
        <v>0</v>
      </c>
      <c r="E7" s="45">
        <f>女子申込!J15</f>
        <v>0</v>
      </c>
    </row>
    <row r="8" spans="2:8" ht="15" customHeight="1" x14ac:dyDescent="0.15">
      <c r="B8" s="5">
        <v>5</v>
      </c>
      <c r="C8" s="19">
        <f>女子申込!I16</f>
        <v>0</v>
      </c>
      <c r="D8" s="112">
        <f t="shared" si="0"/>
        <v>0</v>
      </c>
      <c r="E8" s="45">
        <f>女子申込!J16</f>
        <v>0</v>
      </c>
    </row>
    <row r="9" spans="2:8" ht="15" customHeight="1" x14ac:dyDescent="0.15">
      <c r="B9" s="5">
        <v>6</v>
      </c>
      <c r="C9" s="19">
        <f>女子申込!I17</f>
        <v>0</v>
      </c>
      <c r="D9" s="112">
        <f t="shared" si="0"/>
        <v>0</v>
      </c>
      <c r="E9" s="45">
        <f>女子申込!J17</f>
        <v>0</v>
      </c>
    </row>
    <row r="10" spans="2:8" ht="15" customHeight="1" x14ac:dyDescent="0.15">
      <c r="B10" s="5">
        <v>7</v>
      </c>
      <c r="C10" s="19">
        <f>女子申込!I18</f>
        <v>0</v>
      </c>
      <c r="D10" s="112">
        <f t="shared" si="0"/>
        <v>0</v>
      </c>
      <c r="E10" s="45">
        <f>女子申込!J18</f>
        <v>0</v>
      </c>
    </row>
    <row r="11" spans="2:8" ht="15" customHeight="1" x14ac:dyDescent="0.15">
      <c r="B11" s="5">
        <v>8</v>
      </c>
      <c r="C11" s="19">
        <f>女子申込!I19</f>
        <v>0</v>
      </c>
      <c r="D11" s="112">
        <f t="shared" si="0"/>
        <v>0</v>
      </c>
      <c r="E11" s="45">
        <f>女子申込!J19</f>
        <v>0</v>
      </c>
    </row>
    <row r="12" spans="2:8" ht="15" customHeight="1" x14ac:dyDescent="0.15">
      <c r="B12" s="5">
        <v>9</v>
      </c>
      <c r="C12" s="19">
        <f>女子申込!I20</f>
        <v>0</v>
      </c>
      <c r="D12" s="112">
        <f t="shared" si="0"/>
        <v>0</v>
      </c>
      <c r="E12" s="45">
        <f>女子申込!J20</f>
        <v>0</v>
      </c>
    </row>
    <row r="13" spans="2:8" ht="15" customHeight="1" x14ac:dyDescent="0.15">
      <c r="B13" s="5">
        <v>10</v>
      </c>
      <c r="C13" s="19">
        <f>女子申込!I21</f>
        <v>0</v>
      </c>
      <c r="D13" s="112">
        <f t="shared" si="0"/>
        <v>0</v>
      </c>
      <c r="E13" s="45">
        <f>女子申込!J21</f>
        <v>0</v>
      </c>
    </row>
    <row r="14" spans="2:8" ht="15" customHeight="1" x14ac:dyDescent="0.15">
      <c r="B14" s="5">
        <v>11</v>
      </c>
      <c r="C14" s="19">
        <f>女子申込!I22</f>
        <v>0</v>
      </c>
      <c r="D14" s="112">
        <f t="shared" si="0"/>
        <v>0</v>
      </c>
      <c r="E14" s="45">
        <f>女子申込!J22</f>
        <v>0</v>
      </c>
    </row>
    <row r="15" spans="2:8" ht="15" customHeight="1" x14ac:dyDescent="0.15">
      <c r="B15" s="5">
        <v>12</v>
      </c>
      <c r="C15" s="19">
        <f>女子申込!I23</f>
        <v>0</v>
      </c>
      <c r="D15" s="112">
        <f t="shared" si="0"/>
        <v>0</v>
      </c>
      <c r="E15" s="45">
        <f>女子申込!J23</f>
        <v>0</v>
      </c>
    </row>
    <row r="16" spans="2:8" ht="15" customHeight="1" x14ac:dyDescent="0.15">
      <c r="B16" s="5">
        <v>13</v>
      </c>
      <c r="C16" s="19">
        <f>女子申込!I24</f>
        <v>0</v>
      </c>
      <c r="D16" s="112">
        <f t="shared" si="0"/>
        <v>0</v>
      </c>
      <c r="E16" s="45">
        <f>女子申込!J24</f>
        <v>0</v>
      </c>
    </row>
    <row r="17" spans="2:5" ht="15" customHeight="1" x14ac:dyDescent="0.15">
      <c r="B17" s="5">
        <v>14</v>
      </c>
      <c r="C17" s="19">
        <f>女子申込!I25</f>
        <v>0</v>
      </c>
      <c r="D17" s="112">
        <f t="shared" si="0"/>
        <v>0</v>
      </c>
      <c r="E17" s="45">
        <f>女子申込!J25</f>
        <v>0</v>
      </c>
    </row>
    <row r="18" spans="2:5" ht="15" customHeight="1" x14ac:dyDescent="0.15">
      <c r="B18" s="5">
        <v>15</v>
      </c>
      <c r="C18" s="19">
        <f>女子申込!I26</f>
        <v>0</v>
      </c>
      <c r="D18" s="112">
        <f t="shared" si="0"/>
        <v>0</v>
      </c>
      <c r="E18" s="45">
        <f>女子申込!J26</f>
        <v>0</v>
      </c>
    </row>
    <row r="19" spans="2:5" ht="15" customHeight="1" x14ac:dyDescent="0.15">
      <c r="B19" s="5">
        <v>16</v>
      </c>
      <c r="C19" s="19">
        <f>女子申込!I27</f>
        <v>0</v>
      </c>
      <c r="D19" s="112">
        <f t="shared" si="0"/>
        <v>0</v>
      </c>
      <c r="E19" s="45">
        <f>女子申込!J27</f>
        <v>0</v>
      </c>
    </row>
    <row r="20" spans="2:5" ht="15" customHeight="1" x14ac:dyDescent="0.15">
      <c r="B20" s="5">
        <v>17</v>
      </c>
      <c r="C20" s="19">
        <f>女子申込!I28</f>
        <v>0</v>
      </c>
      <c r="D20" s="112">
        <f t="shared" si="0"/>
        <v>0</v>
      </c>
      <c r="E20" s="45">
        <f>女子申込!J28</f>
        <v>0</v>
      </c>
    </row>
    <row r="21" spans="2:5" ht="15" customHeight="1" x14ac:dyDescent="0.15">
      <c r="B21" s="5">
        <v>18</v>
      </c>
      <c r="C21" s="19">
        <f>女子申込!I29</f>
        <v>0</v>
      </c>
      <c r="D21" s="112">
        <f t="shared" si="0"/>
        <v>0</v>
      </c>
      <c r="E21" s="45">
        <f>女子申込!J29</f>
        <v>0</v>
      </c>
    </row>
    <row r="22" spans="2:5" ht="15" customHeight="1" x14ac:dyDescent="0.15">
      <c r="B22" s="5">
        <v>19</v>
      </c>
      <c r="C22" s="19">
        <f>女子申込!I30</f>
        <v>0</v>
      </c>
      <c r="D22" s="112">
        <f t="shared" si="0"/>
        <v>0</v>
      </c>
      <c r="E22" s="45">
        <f>女子申込!J30</f>
        <v>0</v>
      </c>
    </row>
    <row r="23" spans="2:5" ht="15" customHeight="1" x14ac:dyDescent="0.15">
      <c r="B23" s="5">
        <v>20</v>
      </c>
      <c r="C23" s="19">
        <f>女子申込!I31</f>
        <v>0</v>
      </c>
      <c r="D23" s="112">
        <f t="shared" si="0"/>
        <v>0</v>
      </c>
      <c r="E23" s="45">
        <f>女子申込!J31</f>
        <v>0</v>
      </c>
    </row>
    <row r="24" spans="2:5" ht="15" customHeight="1" x14ac:dyDescent="0.15">
      <c r="B24" s="5">
        <v>21</v>
      </c>
      <c r="C24" s="19">
        <f>女子申込!I32</f>
        <v>0</v>
      </c>
      <c r="D24" s="112">
        <f t="shared" si="0"/>
        <v>0</v>
      </c>
      <c r="E24" s="45">
        <f>女子申込!J32</f>
        <v>0</v>
      </c>
    </row>
    <row r="25" spans="2:5" ht="15" customHeight="1" x14ac:dyDescent="0.15">
      <c r="B25" s="5">
        <v>22</v>
      </c>
      <c r="C25" s="19">
        <f>女子申込!I33</f>
        <v>0</v>
      </c>
      <c r="D25" s="112">
        <f t="shared" si="0"/>
        <v>0</v>
      </c>
      <c r="E25" s="45">
        <f>女子申込!J33</f>
        <v>0</v>
      </c>
    </row>
    <row r="26" spans="2:5" ht="15" customHeight="1" x14ac:dyDescent="0.15">
      <c r="B26" s="5">
        <v>23</v>
      </c>
      <c r="C26" s="19">
        <f>女子申込!I34</f>
        <v>0</v>
      </c>
      <c r="D26" s="112">
        <f t="shared" si="0"/>
        <v>0</v>
      </c>
      <c r="E26" s="45">
        <f>女子申込!J34</f>
        <v>0</v>
      </c>
    </row>
    <row r="27" spans="2:5" ht="15" customHeight="1" x14ac:dyDescent="0.15">
      <c r="B27" s="5">
        <v>24</v>
      </c>
      <c r="C27" s="19">
        <f>女子申込!I35</f>
        <v>0</v>
      </c>
      <c r="D27" s="112">
        <f t="shared" si="0"/>
        <v>0</v>
      </c>
      <c r="E27" s="45">
        <f>女子申込!J35</f>
        <v>0</v>
      </c>
    </row>
    <row r="28" spans="2:5" ht="15" customHeight="1" x14ac:dyDescent="0.15">
      <c r="B28" s="5">
        <v>25</v>
      </c>
      <c r="C28" s="19">
        <f>女子申込!I36</f>
        <v>0</v>
      </c>
      <c r="D28" s="112">
        <f t="shared" si="0"/>
        <v>0</v>
      </c>
      <c r="E28" s="45">
        <f>女子申込!J36</f>
        <v>0</v>
      </c>
    </row>
    <row r="29" spans="2:5" ht="15" customHeight="1" x14ac:dyDescent="0.15">
      <c r="B29" s="5">
        <v>26</v>
      </c>
      <c r="C29" s="19">
        <f>女子申込!I37</f>
        <v>0</v>
      </c>
      <c r="D29" s="112">
        <f t="shared" si="0"/>
        <v>0</v>
      </c>
      <c r="E29" s="45">
        <f>女子申込!J37</f>
        <v>0</v>
      </c>
    </row>
    <row r="30" spans="2:5" ht="15" customHeight="1" x14ac:dyDescent="0.15">
      <c r="B30" s="5">
        <v>27</v>
      </c>
      <c r="C30" s="19">
        <f>女子申込!I38</f>
        <v>0</v>
      </c>
      <c r="D30" s="112">
        <f t="shared" si="0"/>
        <v>0</v>
      </c>
      <c r="E30" s="45">
        <f>女子申込!J38</f>
        <v>0</v>
      </c>
    </row>
    <row r="31" spans="2:5" ht="15" customHeight="1" x14ac:dyDescent="0.15">
      <c r="B31" s="5">
        <v>28</v>
      </c>
      <c r="C31" s="19">
        <f>女子申込!I39</f>
        <v>0</v>
      </c>
      <c r="D31" s="112">
        <f t="shared" si="0"/>
        <v>0</v>
      </c>
      <c r="E31" s="45">
        <f>女子申込!J39</f>
        <v>0</v>
      </c>
    </row>
    <row r="32" spans="2:5" ht="15" customHeight="1" x14ac:dyDescent="0.15">
      <c r="B32" s="5">
        <v>29</v>
      </c>
      <c r="C32" s="19">
        <f>女子申込!I40</f>
        <v>0</v>
      </c>
      <c r="D32" s="112">
        <f t="shared" si="0"/>
        <v>0</v>
      </c>
      <c r="E32" s="45">
        <f>女子申込!J40</f>
        <v>0</v>
      </c>
    </row>
    <row r="33" spans="2:6" ht="15" customHeight="1" thickBot="1" x14ac:dyDescent="0.2">
      <c r="B33" s="6">
        <v>30</v>
      </c>
      <c r="C33" s="20">
        <f>女子申込!I41</f>
        <v>0</v>
      </c>
      <c r="D33" s="113">
        <f t="shared" si="0"/>
        <v>0</v>
      </c>
      <c r="E33" s="46">
        <f>女子申込!J41</f>
        <v>0</v>
      </c>
    </row>
    <row r="34" spans="2:6" ht="15" customHeight="1" x14ac:dyDescent="0.15"/>
    <row r="35" spans="2:6" ht="15" customHeight="1" thickBot="1" x14ac:dyDescent="0.25">
      <c r="B35" s="30" t="s">
        <v>44</v>
      </c>
    </row>
    <row r="36" spans="2:6" ht="15" customHeight="1" thickBot="1" x14ac:dyDescent="0.2">
      <c r="B36" s="37" t="s">
        <v>31</v>
      </c>
      <c r="C36" s="190" t="s">
        <v>11</v>
      </c>
      <c r="D36" s="268"/>
      <c r="E36" s="39" t="s">
        <v>136</v>
      </c>
      <c r="F36" s="38" t="s">
        <v>32</v>
      </c>
    </row>
    <row r="37" spans="2:6" ht="15" customHeight="1" x14ac:dyDescent="0.15">
      <c r="B37" s="29">
        <v>1</v>
      </c>
      <c r="C37" s="43">
        <f>女子申込!M12</f>
        <v>0</v>
      </c>
      <c r="D37" s="48">
        <f>女子申込!N12</f>
        <v>0</v>
      </c>
      <c r="E37" s="114">
        <f>女子参加名簿!D3</f>
        <v>0</v>
      </c>
      <c r="F37" s="44">
        <f>女子申込!O12</f>
        <v>0</v>
      </c>
    </row>
    <row r="38" spans="2:6" ht="15" customHeight="1" x14ac:dyDescent="0.15">
      <c r="B38" s="5">
        <v>2</v>
      </c>
      <c r="C38" s="19">
        <f>女子申込!M13</f>
        <v>0</v>
      </c>
      <c r="D38" s="49">
        <f>女子申込!N13</f>
        <v>0</v>
      </c>
      <c r="E38" s="109">
        <f>E37</f>
        <v>0</v>
      </c>
      <c r="F38" s="45">
        <f>女子申込!O13</f>
        <v>0</v>
      </c>
    </row>
    <row r="39" spans="2:6" ht="15" customHeight="1" x14ac:dyDescent="0.15">
      <c r="B39" s="5">
        <v>3</v>
      </c>
      <c r="C39" s="19">
        <f>女子申込!M14</f>
        <v>0</v>
      </c>
      <c r="D39" s="49">
        <f>女子申込!N14</f>
        <v>0</v>
      </c>
      <c r="E39" s="109">
        <f t="shared" ref="E39:E51" si="1">E38</f>
        <v>0</v>
      </c>
      <c r="F39" s="45">
        <f>女子申込!O14</f>
        <v>0</v>
      </c>
    </row>
    <row r="40" spans="2:6" ht="15" customHeight="1" x14ac:dyDescent="0.15">
      <c r="B40" s="5">
        <v>4</v>
      </c>
      <c r="C40" s="19">
        <f>女子申込!M15</f>
        <v>0</v>
      </c>
      <c r="D40" s="49">
        <f>女子申込!N15</f>
        <v>0</v>
      </c>
      <c r="E40" s="109">
        <f t="shared" si="1"/>
        <v>0</v>
      </c>
      <c r="F40" s="45">
        <f>女子申込!O15</f>
        <v>0</v>
      </c>
    </row>
    <row r="41" spans="2:6" ht="15" customHeight="1" x14ac:dyDescent="0.15">
      <c r="B41" s="5">
        <v>5</v>
      </c>
      <c r="C41" s="19">
        <f>女子申込!M16</f>
        <v>0</v>
      </c>
      <c r="D41" s="49">
        <f>女子申込!N16</f>
        <v>0</v>
      </c>
      <c r="E41" s="109">
        <f t="shared" si="1"/>
        <v>0</v>
      </c>
      <c r="F41" s="45">
        <f>女子申込!O16</f>
        <v>0</v>
      </c>
    </row>
    <row r="42" spans="2:6" ht="15" customHeight="1" x14ac:dyDescent="0.15">
      <c r="B42" s="5">
        <v>6</v>
      </c>
      <c r="C42" s="19">
        <f>女子申込!M17</f>
        <v>0</v>
      </c>
      <c r="D42" s="49">
        <f>女子申込!N17</f>
        <v>0</v>
      </c>
      <c r="E42" s="109">
        <f t="shared" si="1"/>
        <v>0</v>
      </c>
      <c r="F42" s="45">
        <f>女子申込!O17</f>
        <v>0</v>
      </c>
    </row>
    <row r="43" spans="2:6" ht="15" customHeight="1" x14ac:dyDescent="0.15">
      <c r="B43" s="5">
        <v>7</v>
      </c>
      <c r="C43" s="19">
        <f>女子申込!M18</f>
        <v>0</v>
      </c>
      <c r="D43" s="49">
        <f>女子申込!N18</f>
        <v>0</v>
      </c>
      <c r="E43" s="109">
        <f t="shared" si="1"/>
        <v>0</v>
      </c>
      <c r="F43" s="45">
        <f>女子申込!O18</f>
        <v>0</v>
      </c>
    </row>
    <row r="44" spans="2:6" ht="15" customHeight="1" x14ac:dyDescent="0.15">
      <c r="B44" s="5">
        <v>8</v>
      </c>
      <c r="C44" s="19">
        <f>女子申込!M19</f>
        <v>0</v>
      </c>
      <c r="D44" s="49">
        <f>女子申込!N19</f>
        <v>0</v>
      </c>
      <c r="E44" s="109">
        <f t="shared" si="1"/>
        <v>0</v>
      </c>
      <c r="F44" s="45">
        <f>女子申込!O19</f>
        <v>0</v>
      </c>
    </row>
    <row r="45" spans="2:6" ht="15" customHeight="1" x14ac:dyDescent="0.15">
      <c r="B45" s="5">
        <v>9</v>
      </c>
      <c r="C45" s="19">
        <f>女子申込!M20</f>
        <v>0</v>
      </c>
      <c r="D45" s="49">
        <f>女子申込!N20</f>
        <v>0</v>
      </c>
      <c r="E45" s="109">
        <f t="shared" si="1"/>
        <v>0</v>
      </c>
      <c r="F45" s="45">
        <f>女子申込!O20</f>
        <v>0</v>
      </c>
    </row>
    <row r="46" spans="2:6" ht="15" customHeight="1" x14ac:dyDescent="0.15">
      <c r="B46" s="5">
        <v>10</v>
      </c>
      <c r="C46" s="19">
        <f>女子申込!M21</f>
        <v>0</v>
      </c>
      <c r="D46" s="49">
        <f>女子申込!N21</f>
        <v>0</v>
      </c>
      <c r="E46" s="109">
        <f t="shared" si="1"/>
        <v>0</v>
      </c>
      <c r="F46" s="45">
        <f>女子申込!O21</f>
        <v>0</v>
      </c>
    </row>
    <row r="47" spans="2:6" ht="15" customHeight="1" x14ac:dyDescent="0.15">
      <c r="B47" s="5">
        <v>11</v>
      </c>
      <c r="C47" s="19">
        <f>女子申込!M22</f>
        <v>0</v>
      </c>
      <c r="D47" s="49">
        <f>女子申込!N22</f>
        <v>0</v>
      </c>
      <c r="E47" s="109">
        <f t="shared" si="1"/>
        <v>0</v>
      </c>
      <c r="F47" s="45">
        <f>女子申込!O22</f>
        <v>0</v>
      </c>
    </row>
    <row r="48" spans="2:6" ht="15" customHeight="1" x14ac:dyDescent="0.15">
      <c r="B48" s="5">
        <v>12</v>
      </c>
      <c r="C48" s="19">
        <f>女子申込!M23</f>
        <v>0</v>
      </c>
      <c r="D48" s="49">
        <f>女子申込!N23</f>
        <v>0</v>
      </c>
      <c r="E48" s="109">
        <f t="shared" si="1"/>
        <v>0</v>
      </c>
      <c r="F48" s="45">
        <f>女子申込!O23</f>
        <v>0</v>
      </c>
    </row>
    <row r="49" spans="2:6" ht="15" customHeight="1" x14ac:dyDescent="0.15">
      <c r="B49" s="5">
        <v>13</v>
      </c>
      <c r="C49" s="19">
        <f>女子申込!M24</f>
        <v>0</v>
      </c>
      <c r="D49" s="49">
        <f>女子申込!N24</f>
        <v>0</v>
      </c>
      <c r="E49" s="109">
        <f t="shared" si="1"/>
        <v>0</v>
      </c>
      <c r="F49" s="45">
        <f>女子申込!O24</f>
        <v>0</v>
      </c>
    </row>
    <row r="50" spans="2:6" ht="15" customHeight="1" x14ac:dyDescent="0.15">
      <c r="B50" s="5">
        <v>14</v>
      </c>
      <c r="C50" s="19">
        <f>女子申込!M25</f>
        <v>0</v>
      </c>
      <c r="D50" s="49">
        <f>女子申込!N25</f>
        <v>0</v>
      </c>
      <c r="E50" s="109">
        <f t="shared" si="1"/>
        <v>0</v>
      </c>
      <c r="F50" s="45">
        <f>女子申込!O25</f>
        <v>0</v>
      </c>
    </row>
    <row r="51" spans="2:6" ht="15" customHeight="1" thickBot="1" x14ac:dyDescent="0.2">
      <c r="B51" s="6">
        <v>15</v>
      </c>
      <c r="C51" s="20">
        <f>女子申込!M26</f>
        <v>0</v>
      </c>
      <c r="D51" s="50">
        <f>女子申込!N26</f>
        <v>0</v>
      </c>
      <c r="E51" s="110">
        <f t="shared" si="1"/>
        <v>0</v>
      </c>
      <c r="F51" s="46">
        <f>女子申込!O26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43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女子申込!I49</f>
        <v>0</v>
      </c>
      <c r="D56" s="44">
        <f>女子参加名簿!D3</f>
        <v>0</v>
      </c>
    </row>
    <row r="57" spans="2:6" ht="15" customHeight="1" x14ac:dyDescent="0.15">
      <c r="B57" s="5">
        <v>2</v>
      </c>
      <c r="C57" s="19">
        <f>女子申込!I50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女子申込!I51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女子申込!I52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女子申込!I53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女子申込!I54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女子申込!I55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女子申込!I56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女子申込!I57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女子申込!I58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女子申込!I59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女子申込!I60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女子申込!I61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女子申込!I62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女子申込!I63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女子申込!I64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女子申込!I65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女子申込!I66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女子申込!I67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女子申込!I68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女子申込!I69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女子申込!I70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女子申込!I71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女子申込!I72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女子申込!I73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女子申込!I74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女子申込!I75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女子申込!I76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女子申込!I77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女子申込!I78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45</v>
      </c>
    </row>
    <row r="88" spans="2:5" ht="15" customHeight="1" thickBot="1" x14ac:dyDescent="0.2">
      <c r="B88" s="37" t="s">
        <v>31</v>
      </c>
      <c r="C88" s="190" t="s">
        <v>11</v>
      </c>
      <c r="D88" s="268"/>
      <c r="E88" s="38" t="s">
        <v>136</v>
      </c>
    </row>
    <row r="89" spans="2:5" ht="15" customHeight="1" x14ac:dyDescent="0.15">
      <c r="B89" s="29">
        <v>1</v>
      </c>
      <c r="C89" s="43">
        <f>女子申込!M49</f>
        <v>0</v>
      </c>
      <c r="D89" s="48">
        <f>女子申込!N49</f>
        <v>0</v>
      </c>
      <c r="E89" s="115">
        <f>女子参加名簿!D3</f>
        <v>0</v>
      </c>
    </row>
    <row r="90" spans="2:5" ht="15" customHeight="1" x14ac:dyDescent="0.15">
      <c r="B90" s="5">
        <v>2</v>
      </c>
      <c r="C90" s="19">
        <f>女子申込!M50</f>
        <v>0</v>
      </c>
      <c r="D90" s="49">
        <f>女子申込!N50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女子申込!M51</f>
        <v>0</v>
      </c>
      <c r="D91" s="49">
        <f>女子申込!N51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女子申込!M52</f>
        <v>0</v>
      </c>
      <c r="D92" s="49">
        <f>女子申込!N52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女子申込!M53</f>
        <v>0</v>
      </c>
      <c r="D93" s="49">
        <f>女子申込!N53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女子申込!M54</f>
        <v>0</v>
      </c>
      <c r="D94" s="49">
        <f>女子申込!N54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女子申込!M55</f>
        <v>0</v>
      </c>
      <c r="D95" s="49">
        <f>女子申込!N55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女子申込!M56</f>
        <v>0</v>
      </c>
      <c r="D96" s="49">
        <f>女子申込!N56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女子申込!M57</f>
        <v>0</v>
      </c>
      <c r="D97" s="49">
        <f>女子申込!N57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女子申込!M58</f>
        <v>0</v>
      </c>
      <c r="D98" s="49">
        <f>女子申込!N58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女子申込!M59</f>
        <v>0</v>
      </c>
      <c r="D99" s="49">
        <f>女子申込!N59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女子申込!M60</f>
        <v>0</v>
      </c>
      <c r="D100" s="49">
        <f>女子申込!N60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女子申込!M61</f>
        <v>0</v>
      </c>
      <c r="D101" s="49">
        <f>女子申込!N61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女子申込!M62</f>
        <v>0</v>
      </c>
      <c r="D102" s="49">
        <f>女子申込!N62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女子申込!M63</f>
        <v>0</v>
      </c>
      <c r="D103" s="50">
        <f>女子申込!N63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Owner</cp:lastModifiedBy>
  <cp:lastPrinted>2014-05-07T13:36:04Z</cp:lastPrinted>
  <dcterms:created xsi:type="dcterms:W3CDTF">2004-11-30T05:36:39Z</dcterms:created>
  <dcterms:modified xsi:type="dcterms:W3CDTF">2022-10-22T02:52:30Z</dcterms:modified>
</cp:coreProperties>
</file>